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undp-my.sharepoint.com/personal/flavien_banywesize_undp_org/Documents/Desktop/Ferme Nyongera/"/>
    </mc:Choice>
  </mc:AlternateContent>
  <xr:revisionPtr revIDLastSave="0" documentId="8_{6680D3F6-5C7E-49D5-A7E5-3653FF0D83FC}" xr6:coauthVersionLast="47" xr6:coauthVersionMax="47" xr10:uidLastSave="{00000000-0000-0000-0000-000000000000}"/>
  <bookViews>
    <workbookView xWindow="-120" yWindow="-120" windowWidth="20730" windowHeight="11160" activeTab="3" xr2:uid="{00000000-000D-0000-FFFF-FFFF00000000}"/>
  </bookViews>
  <sheets>
    <sheet name="LOT1 Clotures+Mirador+Cheek p" sheetId="3" r:id="rId1"/>
    <sheet name="LOT 2 FORAGE" sheetId="5" r:id="rId2"/>
    <sheet name="LOT 3 Hangar Agricole" sheetId="1" r:id="rId3"/>
    <sheet name="RECAP " sheetId="4" r:id="rId4"/>
  </sheets>
  <definedNames>
    <definedName name="_xlnm.Print_Area" localSheetId="2">'LOT 3 Hangar Agricole'!$A$1:$F$72</definedName>
    <definedName name="_xlnm.Print_Area" localSheetId="0">'LOT1 Clotures+Mirador+Cheek p'!$A$1:$F$34</definedName>
    <definedName name="_xlnm.Print_Area" localSheetId="3">'RECAP '!$A$1:$C$20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4" l="1"/>
  <c r="D14" i="3"/>
  <c r="C31" i="4"/>
  <c r="C33" i="4" s="1"/>
  <c r="C25" i="4"/>
  <c r="D23" i="1" l="1"/>
  <c r="D13" i="3" l="1"/>
  <c r="D12" i="3"/>
  <c r="C16" i="4" l="1"/>
  <c r="C14" i="4" l="1"/>
  <c r="C18" i="4" l="1"/>
  <c r="D37" i="1" l="1"/>
  <c r="H90" i="1" l="1"/>
  <c r="D63" i="1" l="1"/>
</calcChain>
</file>

<file path=xl/sharedStrings.xml><?xml version="1.0" encoding="utf-8"?>
<sst xmlns="http://schemas.openxmlformats.org/spreadsheetml/2006/main" count="320" uniqueCount="233">
  <si>
    <t xml:space="preserve">N° </t>
  </si>
  <si>
    <t>Désignation</t>
  </si>
  <si>
    <t>U</t>
  </si>
  <si>
    <t>Qté</t>
  </si>
  <si>
    <t>PU</t>
  </si>
  <si>
    <t>PT</t>
  </si>
  <si>
    <t>Installation de chantier et replis chantier</t>
  </si>
  <si>
    <t>fft</t>
  </si>
  <si>
    <t>GROS ŒUVRE</t>
  </si>
  <si>
    <t xml:space="preserve">Travaux de terrassements </t>
  </si>
  <si>
    <t xml:space="preserve">Deblais </t>
  </si>
  <si>
    <t>m³</t>
  </si>
  <si>
    <t>Béton de propreté</t>
  </si>
  <si>
    <t>m²</t>
  </si>
  <si>
    <t>Kg</t>
  </si>
  <si>
    <t>Menuiserie - huisserie</t>
  </si>
  <si>
    <t>N°</t>
  </si>
  <si>
    <t>DESIGNATIONS</t>
  </si>
  <si>
    <t>MONTANT HT</t>
  </si>
  <si>
    <t>LOT 01</t>
  </si>
  <si>
    <t>MONTANT TOTAL LOT 01</t>
  </si>
  <si>
    <t>LOT 02</t>
  </si>
  <si>
    <t>MONTANT TOTAL LOT 02</t>
  </si>
  <si>
    <t>LOT 03</t>
  </si>
  <si>
    <t>3-1</t>
  </si>
  <si>
    <t>3-2</t>
  </si>
  <si>
    <t>ml</t>
  </si>
  <si>
    <t>pce</t>
  </si>
  <si>
    <t>Revêtement</t>
  </si>
  <si>
    <t>Revêtements Intérieurs</t>
  </si>
  <si>
    <t>Plinthes pour carreleges</t>
  </si>
  <si>
    <t>Colonnes en béton armé dosées à 350kg/m³</t>
  </si>
  <si>
    <t>Electricité</t>
  </si>
  <si>
    <t>Semelle en béton armé de classe C25/30</t>
  </si>
  <si>
    <t>Fut des colonnes en béton armé de classé C25/30</t>
  </si>
  <si>
    <t>Fet P Revêtement sol en  carreau type Grès cerame 40x40 antidérapant y compris mortier de pose en ciment, fermeture de joint en ciment gris et toutes sujétions suivant plan de calepinage</t>
  </si>
  <si>
    <t>Montant et diagonal en tube de 60x40x1.5</t>
  </si>
  <si>
    <t>Panne en tube de 60x40x1.5</t>
  </si>
  <si>
    <t>Albaletriers en tube de 80x40x1.5</t>
  </si>
  <si>
    <t>Entrait de ferme en tube de 80x40x1.5</t>
  </si>
  <si>
    <t>Poteaux metalique IPE 160</t>
  </si>
  <si>
    <t>Fourniture  et pose fenetre  vitré (vitre clair 6mm) de 130X120 sur chassis metallique avec anti-vol</t>
  </si>
  <si>
    <t>SOUS -TOTAL TERRASSEMENT</t>
  </si>
  <si>
    <t>TRAVAUX DE FONDATION</t>
  </si>
  <si>
    <t>A</t>
  </si>
  <si>
    <t>B</t>
  </si>
  <si>
    <t>B.1</t>
  </si>
  <si>
    <t>B.1.1</t>
  </si>
  <si>
    <t>B.1.1.1</t>
  </si>
  <si>
    <t>B.1.1.2</t>
  </si>
  <si>
    <t>B.1.2</t>
  </si>
  <si>
    <t>B.1.2.1</t>
  </si>
  <si>
    <t>B.1.2.2</t>
  </si>
  <si>
    <t>B.1.2.3</t>
  </si>
  <si>
    <t>B.1.2.4</t>
  </si>
  <si>
    <t>B.1.2.5</t>
  </si>
  <si>
    <t xml:space="preserve">SOUS-TOTAL BETONNAGE ET MACONNERIE </t>
  </si>
  <si>
    <t>B.2</t>
  </si>
  <si>
    <t xml:space="preserve">Travaux  d'élévation </t>
  </si>
  <si>
    <t>B.2.1</t>
  </si>
  <si>
    <t xml:space="preserve">Maconnerie d'élevation </t>
  </si>
  <si>
    <t>B.2.2</t>
  </si>
  <si>
    <t>B.2.2.1</t>
  </si>
  <si>
    <t>B.2.2.2</t>
  </si>
  <si>
    <t>B.2.2.3</t>
  </si>
  <si>
    <t>B.2.1.1</t>
  </si>
  <si>
    <t>B.2.1.2</t>
  </si>
  <si>
    <t>B.3</t>
  </si>
  <si>
    <t xml:space="preserve">Travaux de toiture </t>
  </si>
  <si>
    <t>B.3.1</t>
  </si>
  <si>
    <t xml:space="preserve">Charpente metallique  </t>
  </si>
  <si>
    <t>B.3.2</t>
  </si>
  <si>
    <t xml:space="preserve">Couverture </t>
  </si>
  <si>
    <t>B.3.1.1</t>
  </si>
  <si>
    <t>B.3.1.2</t>
  </si>
  <si>
    <t>B.3.1.3</t>
  </si>
  <si>
    <t>B.3.1.4</t>
  </si>
  <si>
    <t>B.3.1.5</t>
  </si>
  <si>
    <t>B.3.2.1</t>
  </si>
  <si>
    <t>C</t>
  </si>
  <si>
    <t xml:space="preserve">SECOND ŒUVRE </t>
  </si>
  <si>
    <t>C.1</t>
  </si>
  <si>
    <t>C.2</t>
  </si>
  <si>
    <t>D</t>
  </si>
  <si>
    <t>Maçonnerie de claustras</t>
  </si>
  <si>
    <t>B.2.1.3</t>
  </si>
  <si>
    <t>B.2.1.4</t>
  </si>
  <si>
    <t>C.1.1</t>
  </si>
  <si>
    <t>C.1.2</t>
  </si>
  <si>
    <t xml:space="preserve">POSE FAUX PLAFOND </t>
  </si>
  <si>
    <t>C.1.1.1</t>
  </si>
  <si>
    <t>C.1.2.1</t>
  </si>
  <si>
    <t>Sous total C.1 Revetement</t>
  </si>
  <si>
    <t>Sous total C.2</t>
  </si>
  <si>
    <t>C.2.1</t>
  </si>
  <si>
    <t>C.2.2</t>
  </si>
  <si>
    <t>C.2.3</t>
  </si>
  <si>
    <t>N° Poste</t>
  </si>
  <si>
    <t>Unités</t>
  </si>
  <si>
    <t>Quantités</t>
  </si>
  <si>
    <t>P.U.
 (en USD)</t>
  </si>
  <si>
    <t>P.TOTAL
 (en USD)</t>
  </si>
  <si>
    <t xml:space="preserve">A - TRAVAUX PREPARATOIRES </t>
  </si>
  <si>
    <t xml:space="preserve">Installation et répli de chantier </t>
  </si>
  <si>
    <t>E001</t>
  </si>
  <si>
    <t>Aménagement Extérieur</t>
  </si>
  <si>
    <t>m3</t>
  </si>
  <si>
    <t>A100</t>
  </si>
  <si>
    <t>Mirador de hauteur env. 6m</t>
  </si>
  <si>
    <t xml:space="preserve">Pce </t>
  </si>
  <si>
    <t>Sous total 100</t>
  </si>
  <si>
    <t>Sous-Total 300</t>
  </si>
  <si>
    <t>TRAVAUX FONDATION SOCLES</t>
  </si>
  <si>
    <t xml:space="preserve">Fondation socles cloture 2 (Longueur 449,22 m) </t>
  </si>
  <si>
    <t xml:space="preserve">Fouille socles </t>
  </si>
  <si>
    <t xml:space="preserve">TRAVAUX DE FORAGE </t>
  </si>
  <si>
    <t xml:space="preserve">TOTAL 2 CLOTURES </t>
  </si>
  <si>
    <t>Sous total 400</t>
  </si>
  <si>
    <t>DEVIS  QUANTITATIF ET ESTIMATIF DES TRAVAUX</t>
  </si>
  <si>
    <t>Travaux de betonnage et maçonnerie de fondation</t>
  </si>
  <si>
    <t>Poutre chainage en béton armé dosé à 350Kg/m³</t>
  </si>
  <si>
    <t>Toiture en tole bac BG 28  prepeintes assortie de tôles de rive y compris tous accessoires de fixationaccesoire de pose</t>
  </si>
  <si>
    <t>………. TABLEAU RECAPITULATIF DE DEVIS QUANTITATIF ET ESTIMATIF PAR LOT……….</t>
  </si>
  <si>
    <t xml:space="preserve">Socle en beton armé de 30x30x150 cm dosé à 350 Kg/m3 </t>
  </si>
  <si>
    <t xml:space="preserve">Beton de propreté de dim 50x50x10 cm </t>
  </si>
  <si>
    <t xml:space="preserve">Construction mirador et Check Point </t>
  </si>
  <si>
    <t>E</t>
  </si>
  <si>
    <t>MAITRE D'OUVRAGE: PNUD/RDC</t>
  </si>
  <si>
    <t>Rembais avec apport des terres jaunes</t>
  </si>
  <si>
    <t xml:space="preserve">Fourniture et pose membrame d'étancheité au pied de maçonnerie d'élevation (type derbigum SP4) ou autres membranes appropriées, </t>
  </si>
  <si>
    <t>Poutre linteau sur portes et fenêtres en béton armé dosée à 350kg/m³</t>
  </si>
  <si>
    <t>C.1.1.3</t>
  </si>
  <si>
    <t>Fourniture et pose porte metallique pour acces fournil à double vantaux 192x240cm avec antivol y compris serrurerie des bonnes qualité et fermeture pour antivol</t>
  </si>
  <si>
    <t>Fourniture et pose porte metallique intérieure y compris chambrale et serrure  de 240X90</t>
  </si>
  <si>
    <t>TRAVAUX PREPARATOIRES</t>
  </si>
  <si>
    <t xml:space="preserve">ELECTRICITE MURS DE CLOTURE </t>
  </si>
  <si>
    <t xml:space="preserve">CLOTURE EN MAILLE DE CHAINE  </t>
  </si>
  <si>
    <t>SOUS TOTAL ELECTRICITE CLOTURE</t>
  </si>
  <si>
    <t xml:space="preserve">fft </t>
  </si>
  <si>
    <t>Sous-Total Travaux Préparatoires</t>
  </si>
  <si>
    <t>TOTAL FONDATION B.1</t>
  </si>
  <si>
    <t>Sous total élévation B.2</t>
  </si>
  <si>
    <t>Sous total toiture B.3</t>
  </si>
  <si>
    <t>Cheeck Point (Guerite de 3 X4) en bloc ciment et toiture dalle en BA</t>
  </si>
  <si>
    <t>Cloture  en maille de chaine  (Longueur 449,22 m) y compris poteaux et accessoires de fixation</t>
  </si>
  <si>
    <t xml:space="preserve">Sous-total  fondation </t>
  </si>
  <si>
    <t>N°+17:2717:2617:27B4417:25</t>
  </si>
  <si>
    <t>TRAVAUX DE CONTRUCTION D'UN HANGAR AGRICOL</t>
  </si>
  <si>
    <t>2-1</t>
  </si>
  <si>
    <t>OBJET:  BORNAGE DE SITE POUR L'EXPLOITATION D'UNE FERME PENITENTIAIRE ET LE SECURISER PAR LA CONSTRUCTION D'UNE CLOTURE, D'UN FORAGE et D'UN HANGAR AGRICOLE</t>
  </si>
  <si>
    <t>CONSTRUCTION 2 MIRADORS ET 1 CHEEK POINT(Guerite)</t>
  </si>
  <si>
    <t>TOTAL TRAVAUX LoT 3</t>
  </si>
  <si>
    <t xml:space="preserve">Tracé des voies d'accès </t>
  </si>
  <si>
    <t>Beton parafouille légèrement armé avec joints  (ep=10cm) au de Hangar</t>
  </si>
  <si>
    <t>Devis quantitatif et estimatif LOT 1</t>
  </si>
  <si>
    <t>TRAVAUX DE CONSTRUCTION CLOTURES + 2 MIRADORS + 1 CHECK POINT POUR LA FERME  PENITENTIAIRE DE MWAMBA MBUYI   (LOT 01)</t>
  </si>
  <si>
    <t>Sécurisation du site par implantattion de bornes métalliques  sur socle en b-a et géoreferencement à équidistance indicatif in situ de 200,13 m.</t>
  </si>
  <si>
    <t xml:space="preserve">Liaiason principale  </t>
  </si>
  <si>
    <t>Fourniture et installation de lampadaire solaire 75 W avec poteau conformement aux prescriptions techniques et accessoires de pose</t>
  </si>
  <si>
    <t>Béton Armé dosé à 350kg/m³ pour colonnes et poutres</t>
  </si>
  <si>
    <t>Maçonnerie en   blocs ciment  vibré de 15X20X40Cm sur joints en mortiers de ciment rejoientoyé et adjuvents hydrofuges pour murs extérieurs  bâtiments</t>
  </si>
  <si>
    <t>Maçonnerie en blocs de ciment  vibré de 15X20X40Cm sur joints en mortiers de ciment rejoientoyé et adjuvents hydrofuges pour murs intérieurs bâtiments</t>
  </si>
  <si>
    <t xml:space="preserve">TOTAL HANGAR </t>
  </si>
  <si>
    <t>Longrines sous plancher en béton armé RDC (20X40)</t>
  </si>
  <si>
    <t>Plancher en béton sur sol stabilisé y compris pose papier visqueen ép=10cm</t>
  </si>
  <si>
    <t>F et P faux plafond en feuille multiplex sur ossature en bois 5x5 y compris accessoires et toutes sujétions</t>
  </si>
  <si>
    <t>D001</t>
  </si>
  <si>
    <t>D002</t>
  </si>
  <si>
    <t>Sous total D. Aménagement extérieur</t>
  </si>
  <si>
    <t>TOTAL LOT 01</t>
  </si>
  <si>
    <t xml:space="preserve">Construction d'une latrine (3WC+1 douche) </t>
  </si>
  <si>
    <t>Construction d'une latrine en brique cuite avec toiture en tôles prepeint BG28 sur charpente en bois dur, comprennant  06 portes dont 04 WC et 02 douches sur fosse sèche avec des laves mains maçonnées y compris robinets et accessoires des raccordement</t>
  </si>
  <si>
    <t>REALISATION D'UN FORAGE PRODUCTIF A LA FERME PENITENTIARE DE MWAMBA-MBUYI AU KASAI CENTRAL</t>
  </si>
  <si>
    <t>N</t>
  </si>
  <si>
    <t>Designation des travaux</t>
  </si>
  <si>
    <t>Unité</t>
  </si>
  <si>
    <t>Quantité</t>
  </si>
  <si>
    <t>Prix unitaire (USD)</t>
  </si>
  <si>
    <t>Prix Total(USD)</t>
  </si>
  <si>
    <t>I</t>
  </si>
  <si>
    <t>FORAGE</t>
  </si>
  <si>
    <t>Installation générale du chantier</t>
  </si>
  <si>
    <t> </t>
  </si>
  <si>
    <t>Installation et repli du chantier</t>
  </si>
  <si>
    <t>FF</t>
  </si>
  <si>
    <t>Implantation géophysique des sites</t>
  </si>
  <si>
    <t>Trainée électrique sondage électrique pluridimensionnel et production des études géophysique</t>
  </si>
  <si>
    <t>site</t>
  </si>
  <si>
    <t>Foration</t>
  </si>
  <si>
    <t>Foration au rotary au diamètre 14’’1/2 avec ou sans injection de boue, fourniture et retrait du tubage provisoire. Profondeur de 30m</t>
  </si>
  <si>
    <t>Forage</t>
  </si>
  <si>
    <t>Foration au marteau fond de trou au diamètre 6’’1/2. Profondeur de 90m</t>
  </si>
  <si>
    <t>Equipement</t>
  </si>
  <si>
    <t>Mise en place de tube plein 5’’</t>
  </si>
  <si>
    <t>Mise en place de tubes crépines 5’’</t>
  </si>
  <si>
    <t>Décanteur et bouchon de 2.50 ml</t>
  </si>
  <si>
    <t>Fourniture et pose du massif filtrant</t>
  </si>
  <si>
    <t>Fourniture et pose du packer benthonique sur 3 m</t>
  </si>
  <si>
    <t>Remblayage au tout venant</t>
  </si>
  <si>
    <t>Cimentation sur 5 m</t>
  </si>
  <si>
    <t>Développement essai de débit de pompage</t>
  </si>
  <si>
    <t>Développement a air lift pendant 1 heure jusqu'à obtention de l’eau claire</t>
  </si>
  <si>
    <t>Pompage d’essai de débit pendant 6 heures a quatres paliers.</t>
  </si>
  <si>
    <t>Suivi de remontée pendant 1h</t>
  </si>
  <si>
    <t>Analyse physico-chimique et bactériologique de l’eau dans un laboratoire agrée</t>
  </si>
  <si>
    <t>Prélèvement des échantillons d’eau, transport, analyse et rapportage</t>
  </si>
  <si>
    <t>forage</t>
  </si>
  <si>
    <t>Construction tête de forage et installation de pompe solaire immergée</t>
  </si>
  <si>
    <t>Construction et protection  tête de forage</t>
  </si>
  <si>
    <t>lot</t>
  </si>
  <si>
    <t>Sous total 1</t>
  </si>
  <si>
    <t>II. DISTRIBUTION (ADDUCTION+CONNEXION AU RESEAU, CONSTRUCTION CHÂTEAU D'EAU METALLIQUE ET POSE D'UN RESERVOIR</t>
  </si>
  <si>
    <t>P.U en USD</t>
  </si>
  <si>
    <t>P.T en USD</t>
  </si>
  <si>
    <t>Fourniture et pose des conduites d’adduction en PEHD  3’’</t>
  </si>
  <si>
    <t>Fourniture et pose des conduites de refoulement en acier de 3’’</t>
  </si>
  <si>
    <t>Fourniture et pose des conduites de distribution en PEHD DN 90</t>
  </si>
  <si>
    <t>Fourniture et pose des conduites de distribution en PVC PEHD 63</t>
  </si>
  <si>
    <t>Fourniture et pose des conduites de distribution en PVC de ¾’’</t>
  </si>
  <si>
    <t>Fourniture et pose accessoires des réseaux de distribution</t>
  </si>
  <si>
    <t>ff</t>
  </si>
  <si>
    <t>Borne fontaine à quatre prises d’eau</t>
  </si>
  <si>
    <t>u</t>
  </si>
  <si>
    <t>Construction d'un support métallique de 9m de hauteur pour porter le reservoir de 5m3</t>
  </si>
  <si>
    <t>Sous total 2</t>
  </si>
  <si>
    <t>TOTAL GENERAL FORAGE+RESEAU D'ADDUCTION</t>
  </si>
  <si>
    <t>£</t>
  </si>
  <si>
    <t>Fil barbelés Ø 60 pour délimitation du périmetre de la ferme, y compris poteaux métallique en tube rond de Ø 63 avec accesoires de fixation</t>
  </si>
  <si>
    <r>
      <t>Electropompe GROUNDOF hydride de Q= 3 m</t>
    </r>
    <r>
      <rPr>
        <vertAlign val="superscript"/>
        <sz val="12"/>
        <color indexed="8"/>
        <rFont val="High Tower Text"/>
        <family val="1"/>
      </rPr>
      <t>3</t>
    </r>
    <r>
      <rPr>
        <sz val="12"/>
        <color indexed="8"/>
        <rFont val="High Tower Text"/>
        <family val="1"/>
      </rPr>
      <t>/h ; Hmt=120 m et accessoires (panneaux solaire avec ses supports et boite de commande</t>
    </r>
  </si>
  <si>
    <r>
      <t>Fourniture et installation d’un réservoir modulaire ou en Plastique de 5m</t>
    </r>
    <r>
      <rPr>
        <vertAlign val="superscript"/>
        <sz val="12"/>
        <rFont val="High Tower Text"/>
        <family val="1"/>
      </rPr>
      <t>3</t>
    </r>
    <r>
      <rPr>
        <sz val="12"/>
        <rFont val="High Tower Text"/>
        <family val="1"/>
      </rPr>
      <t xml:space="preserve"> et accessoires de connexion</t>
    </r>
  </si>
  <si>
    <t>PROJET DE CONSTRUCTION D'UN HANGAR  DANS LE FERME PENITENTIAIRE DE MWAMBA MBUYIA (LOT 03)</t>
  </si>
  <si>
    <t>CONSTRUCTION DE CLOTURES (L= 449,22 m)</t>
  </si>
  <si>
    <t>MONTANT TOTAL LOT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</si>
</sst>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_-* #,##0\ _€_-;\-* #,##0\ _€_-;_-* &quot;-&quot;??\ _€_-;_-@_-"/>
    <numFmt numFmtId="166" formatCode="#,##0.00&quot; F&quot;;[Red]\-#,##0.00&quot; F&quot;"/>
  </numFmts>
  <fonts count="21">
    <font>
      <sz val="11"/>
      <color theme="1"/>
      <name val="Calibri"/>
      <family val="2"/>
      <scheme val="minor"/>
    </font>
    <font>
      <sz val="11"/>
      <color theme="1"/>
      <name val="Calibri"/>
      <family val="2"/>
      <scheme val="minor"/>
    </font>
    <font>
      <sz val="8"/>
      <name val="Calibri"/>
      <family val="2"/>
      <scheme val="minor"/>
    </font>
    <font>
      <sz val="12"/>
      <name val="Century Gothic"/>
      <family val="2"/>
    </font>
    <font>
      <b/>
      <sz val="12"/>
      <name val="Century Gothic"/>
      <family val="2"/>
    </font>
    <font>
      <b/>
      <sz val="16"/>
      <name val="Century Gothic"/>
      <family val="2"/>
    </font>
    <font>
      <sz val="12"/>
      <color rgb="FFFF0000"/>
      <name val="Century Gothic"/>
      <family val="2"/>
    </font>
    <font>
      <sz val="10"/>
      <name val="Arial"/>
      <family val="2"/>
    </font>
    <font>
      <sz val="10"/>
      <name val="Geneva"/>
    </font>
    <font>
      <sz val="11"/>
      <color theme="1"/>
      <name val="Arial"/>
      <family val="2"/>
    </font>
    <font>
      <b/>
      <sz val="12"/>
      <name val="High Tower Text"/>
      <family val="1"/>
    </font>
    <font>
      <sz val="12"/>
      <name val="High Tower Text"/>
      <family val="1"/>
    </font>
    <font>
      <sz val="12"/>
      <color theme="1"/>
      <name val="High Tower Text"/>
      <family val="1"/>
    </font>
    <font>
      <b/>
      <sz val="12"/>
      <color theme="1"/>
      <name val="High Tower Text"/>
      <family val="1"/>
    </font>
    <font>
      <vertAlign val="superscript"/>
      <sz val="12"/>
      <color indexed="8"/>
      <name val="High Tower Text"/>
      <family val="1"/>
    </font>
    <font>
      <sz val="12"/>
      <color indexed="8"/>
      <name val="High Tower Text"/>
      <family val="1"/>
    </font>
    <font>
      <b/>
      <i/>
      <sz val="12"/>
      <color indexed="8"/>
      <name val="High Tower Text"/>
      <family val="1"/>
    </font>
    <font>
      <b/>
      <sz val="12"/>
      <color indexed="8"/>
      <name val="High Tower Text"/>
      <family val="1"/>
    </font>
    <font>
      <vertAlign val="superscript"/>
      <sz val="12"/>
      <name val="High Tower Text"/>
      <family val="1"/>
    </font>
    <font>
      <b/>
      <sz val="12"/>
      <color rgb="FF003300"/>
      <name val="High Tower Text"/>
      <family val="1"/>
    </font>
    <font>
      <b/>
      <sz val="12"/>
      <color rgb="FF002060"/>
      <name val="High Tower Text"/>
      <family val="1"/>
    </font>
  </fonts>
  <fills count="19">
    <fill>
      <patternFill patternType="none"/>
    </fill>
    <fill>
      <patternFill patternType="gray125"/>
    </fill>
    <fill>
      <patternFill patternType="solid">
        <fgColor theme="7"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3F3F3"/>
        <bgColor indexed="64"/>
      </patternFill>
    </fill>
    <fill>
      <patternFill patternType="solid">
        <fgColor theme="1" tint="0.499984740745262"/>
        <bgColor indexed="64"/>
      </patternFill>
    </fill>
    <fill>
      <patternFill patternType="solid">
        <fgColor indexed="13"/>
        <bgColor indexed="64"/>
      </patternFill>
    </fill>
    <fill>
      <patternFill patternType="solid">
        <fgColor rgb="FF00B050"/>
        <bgColor indexed="64"/>
      </patternFill>
    </fill>
    <fill>
      <patternFill patternType="solid">
        <fgColor theme="0" tint="-0.14999847407452621"/>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0" fontId="7" fillId="0" borderId="0"/>
    <xf numFmtId="166" fontId="8" fillId="0" borderId="0" applyFont="0" applyFill="0" applyBorder="0" applyAlignment="0" applyProtection="0"/>
    <xf numFmtId="9" fontId="1" fillId="0" borderId="0" applyFont="0" applyFill="0" applyBorder="0" applyAlignment="0" applyProtection="0"/>
    <xf numFmtId="0" fontId="9" fillId="0" borderId="0"/>
  </cellStyleXfs>
  <cellXfs count="348">
    <xf numFmtId="0" fontId="0" fillId="0" borderId="0" xfId="0"/>
    <xf numFmtId="0" fontId="0" fillId="0" borderId="0" xfId="0" applyFill="1"/>
    <xf numFmtId="0" fontId="3" fillId="0" borderId="0" xfId="0" applyFont="1" applyAlignment="1">
      <alignment vertical="center"/>
    </xf>
    <xf numFmtId="165" fontId="3" fillId="0" borderId="0" xfId="1" applyNumberFormat="1" applyFont="1" applyAlignment="1">
      <alignment vertical="center"/>
    </xf>
    <xf numFmtId="0" fontId="3" fillId="0" borderId="19" xfId="0" applyFont="1" applyBorder="1" applyAlignment="1">
      <alignment vertical="center"/>
    </xf>
    <xf numFmtId="0" fontId="3" fillId="0" borderId="15" xfId="0" applyFont="1" applyBorder="1" applyAlignment="1">
      <alignment vertical="center"/>
    </xf>
    <xf numFmtId="165" fontId="3" fillId="0" borderId="20" xfId="1" applyNumberFormat="1" applyFont="1" applyBorder="1" applyAlignment="1">
      <alignment vertical="center"/>
    </xf>
    <xf numFmtId="49" fontId="3" fillId="0" borderId="19" xfId="0" applyNumberFormat="1" applyFont="1" applyBorder="1" applyAlignment="1">
      <alignment horizontal="center" vertical="center"/>
    </xf>
    <xf numFmtId="0" fontId="5" fillId="6" borderId="15" xfId="0" applyFont="1" applyFill="1" applyBorder="1" applyAlignment="1">
      <alignment vertical="center"/>
    </xf>
    <xf numFmtId="0" fontId="3" fillId="0" borderId="15" xfId="0" applyFont="1" applyBorder="1" applyAlignment="1">
      <alignment horizontal="left"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4" fillId="6" borderId="5" xfId="0" applyFont="1" applyFill="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165" fontId="3" fillId="0" borderId="23" xfId="1" applyNumberFormat="1" applyFont="1" applyBorder="1" applyAlignment="1">
      <alignment vertical="center"/>
    </xf>
    <xf numFmtId="0" fontId="6" fillId="0" borderId="19"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165" fontId="4" fillId="0" borderId="20" xfId="1" applyNumberFormat="1" applyFont="1" applyFill="1" applyBorder="1" applyAlignment="1">
      <alignment horizontal="center" vertical="center"/>
    </xf>
    <xf numFmtId="0" fontId="5" fillId="7" borderId="15" xfId="0" applyFont="1" applyFill="1" applyBorder="1" applyAlignment="1">
      <alignment vertical="center"/>
    </xf>
    <xf numFmtId="0" fontId="4" fillId="7" borderId="16" xfId="0" applyFont="1" applyFill="1" applyBorder="1" applyAlignment="1">
      <alignment vertical="center"/>
    </xf>
    <xf numFmtId="0" fontId="3" fillId="0" borderId="15" xfId="0" applyFont="1" applyBorder="1" applyAlignment="1">
      <alignment vertical="center" wrapText="1"/>
    </xf>
    <xf numFmtId="164" fontId="4" fillId="7" borderId="24" xfId="1" applyNumberFormat="1" applyFont="1" applyFill="1" applyBorder="1" applyAlignment="1">
      <alignment vertical="center"/>
    </xf>
    <xf numFmtId="0" fontId="4" fillId="12" borderId="1" xfId="0" applyFont="1" applyFill="1" applyBorder="1" applyAlignment="1">
      <alignment horizontal="center" vertical="center"/>
    </xf>
    <xf numFmtId="0" fontId="4" fillId="12" borderId="2" xfId="0" applyFont="1" applyFill="1" applyBorder="1" applyAlignment="1">
      <alignment horizontal="center" vertical="center"/>
    </xf>
    <xf numFmtId="165" fontId="4" fillId="12" borderId="3" xfId="1" applyNumberFormat="1" applyFont="1" applyFill="1" applyBorder="1" applyAlignment="1">
      <alignment horizontal="center" vertical="center"/>
    </xf>
    <xf numFmtId="0" fontId="4" fillId="12" borderId="9" xfId="0" applyFont="1" applyFill="1" applyBorder="1" applyAlignment="1">
      <alignment horizontal="center" vertical="center"/>
    </xf>
    <xf numFmtId="0" fontId="4" fillId="12" borderId="10" xfId="0" applyFont="1" applyFill="1" applyBorder="1" applyAlignment="1">
      <alignment horizontal="center" vertical="center"/>
    </xf>
    <xf numFmtId="165" fontId="4" fillId="12" borderId="27" xfId="1" applyNumberFormat="1" applyFont="1" applyFill="1" applyBorder="1" applyAlignment="1">
      <alignment horizontal="center" vertical="center"/>
    </xf>
    <xf numFmtId="164" fontId="4" fillId="6" borderId="6" xfId="1" applyNumberFormat="1" applyFont="1" applyFill="1" applyBorder="1" applyAlignment="1">
      <alignment horizontal="center" vertical="center"/>
    </xf>
    <xf numFmtId="164" fontId="3" fillId="0" borderId="20" xfId="1" applyNumberFormat="1" applyFont="1" applyBorder="1" applyAlignment="1">
      <alignment horizontal="center" vertical="center"/>
    </xf>
    <xf numFmtId="0" fontId="5" fillId="0" borderId="15" xfId="0" applyFont="1" applyFill="1" applyBorder="1" applyAlignment="1">
      <alignment vertical="center"/>
    </xf>
    <xf numFmtId="165" fontId="3" fillId="0" borderId="20" xfId="1" applyNumberFormat="1" applyFont="1" applyBorder="1" applyAlignment="1">
      <alignment horizontal="center" vertical="center"/>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Fill="1" applyBorder="1" applyAlignment="1">
      <alignment horizontal="center" vertical="center"/>
    </xf>
    <xf numFmtId="0" fontId="10" fillId="8" borderId="9" xfId="2" applyFont="1" applyFill="1" applyBorder="1" applyAlignment="1">
      <alignment horizontal="center" vertical="center" wrapText="1"/>
    </xf>
    <xf numFmtId="0" fontId="10" fillId="8" borderId="10" xfId="2" applyFont="1" applyFill="1" applyBorder="1" applyAlignment="1">
      <alignment horizontal="center" vertical="center" wrapText="1"/>
    </xf>
    <xf numFmtId="0" fontId="10" fillId="8" borderId="27"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37" xfId="2" applyFont="1" applyFill="1" applyBorder="1" applyAlignment="1">
      <alignment vertical="center" wrapText="1"/>
    </xf>
    <xf numFmtId="0" fontId="10" fillId="0" borderId="38" xfId="2" applyFont="1" applyFill="1" applyBorder="1" applyAlignment="1">
      <alignment vertical="center" wrapText="1"/>
    </xf>
    <xf numFmtId="0" fontId="10" fillId="0" borderId="39" xfId="2" applyFont="1" applyFill="1" applyBorder="1" applyAlignment="1">
      <alignment vertical="center" wrapText="1"/>
    </xf>
    <xf numFmtId="0" fontId="10" fillId="9" borderId="4" xfId="2" applyFont="1" applyFill="1" applyBorder="1" applyAlignment="1">
      <alignment horizontal="center" vertical="center"/>
    </xf>
    <xf numFmtId="0" fontId="10" fillId="9" borderId="5" xfId="2" applyFont="1" applyFill="1" applyBorder="1" applyAlignment="1">
      <alignment horizontal="center" vertical="center" wrapText="1"/>
    </xf>
    <xf numFmtId="0" fontId="10" fillId="9" borderId="5" xfId="2" applyFont="1" applyFill="1" applyBorder="1" applyAlignment="1">
      <alignment horizontal="center" vertical="center"/>
    </xf>
    <xf numFmtId="2" fontId="10" fillId="9" borderId="5" xfId="2" applyNumberFormat="1" applyFont="1" applyFill="1" applyBorder="1" applyAlignment="1">
      <alignment horizontal="center" vertical="center"/>
    </xf>
    <xf numFmtId="4" fontId="10" fillId="10" borderId="34" xfId="3" applyNumberFormat="1" applyFont="1" applyFill="1" applyBorder="1" applyAlignment="1">
      <alignment horizontal="center" vertical="center" wrapText="1"/>
    </xf>
    <xf numFmtId="2" fontId="10" fillId="10" borderId="14" xfId="3" applyNumberFormat="1" applyFont="1" applyFill="1" applyBorder="1" applyAlignment="1">
      <alignment horizontal="center" vertical="center" wrapText="1"/>
    </xf>
    <xf numFmtId="0" fontId="10" fillId="0" borderId="25" xfId="0" applyFont="1" applyBorder="1" applyAlignment="1">
      <alignment vertical="center"/>
    </xf>
    <xf numFmtId="0" fontId="10" fillId="0" borderId="10" xfId="0" applyFont="1" applyBorder="1"/>
    <xf numFmtId="0" fontId="10" fillId="0" borderId="10" xfId="0" applyFont="1" applyBorder="1" applyAlignment="1">
      <alignment horizontal="center"/>
    </xf>
    <xf numFmtId="2" fontId="10" fillId="0" borderId="28" xfId="0" applyNumberFormat="1" applyFont="1" applyBorder="1" applyAlignment="1">
      <alignment horizontal="center" vertical="center"/>
    </xf>
    <xf numFmtId="0" fontId="10" fillId="0" borderId="2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1" fillId="0" borderId="0" xfId="0" applyFont="1"/>
    <xf numFmtId="0" fontId="10" fillId="11" borderId="4" xfId="2" applyFont="1" applyFill="1" applyBorder="1" applyAlignment="1">
      <alignment horizontal="center" vertical="center"/>
    </xf>
    <xf numFmtId="0" fontId="10" fillId="11" borderId="33" xfId="2" applyFont="1" applyFill="1" applyBorder="1" applyAlignment="1">
      <alignment vertical="center"/>
    </xf>
    <xf numFmtId="0" fontId="10" fillId="11" borderId="35" xfId="2" applyFont="1" applyFill="1" applyBorder="1" applyAlignment="1">
      <alignment vertical="center"/>
    </xf>
    <xf numFmtId="2" fontId="10" fillId="11" borderId="32" xfId="2" applyNumberFormat="1" applyFont="1" applyFill="1" applyBorder="1" applyAlignment="1">
      <alignment vertical="center"/>
    </xf>
    <xf numFmtId="0" fontId="10" fillId="11" borderId="35" xfId="2" applyFont="1" applyFill="1" applyBorder="1" applyAlignment="1">
      <alignment horizontal="center" vertical="center"/>
    </xf>
    <xf numFmtId="2" fontId="10" fillId="11" borderId="36" xfId="2" applyNumberFormat="1" applyFont="1" applyFill="1" applyBorder="1" applyAlignment="1">
      <alignment horizontal="center" vertical="center"/>
    </xf>
    <xf numFmtId="0" fontId="11" fillId="0" borderId="4" xfId="2" applyFont="1" applyFill="1" applyBorder="1" applyAlignment="1">
      <alignment horizontal="center" vertical="center"/>
    </xf>
    <xf numFmtId="0" fontId="11" fillId="0" borderId="5" xfId="2" applyFont="1" applyBorder="1" applyAlignment="1">
      <alignment horizontal="left" vertical="center" wrapText="1"/>
    </xf>
    <xf numFmtId="0" fontId="11" fillId="0" borderId="5" xfId="2" applyFont="1" applyFill="1" applyBorder="1" applyAlignment="1">
      <alignment horizontal="center" vertical="center"/>
    </xf>
    <xf numFmtId="2" fontId="11" fillId="0" borderId="5" xfId="2" applyNumberFormat="1" applyFont="1" applyFill="1" applyBorder="1" applyAlignment="1">
      <alignment horizontal="center"/>
    </xf>
    <xf numFmtId="4" fontId="11" fillId="0" borderId="32" xfId="2" applyNumberFormat="1" applyFont="1" applyFill="1" applyBorder="1" applyAlignment="1">
      <alignment horizontal="center" vertical="center"/>
    </xf>
    <xf numFmtId="2" fontId="11" fillId="0" borderId="6" xfId="2" applyNumberFormat="1" applyFont="1" applyFill="1" applyBorder="1" applyAlignment="1">
      <alignment horizontal="center" vertical="center"/>
    </xf>
    <xf numFmtId="2" fontId="11" fillId="0" borderId="5" xfId="2" applyNumberFormat="1" applyFont="1" applyBorder="1" applyAlignment="1">
      <alignment horizontal="center" vertical="center"/>
    </xf>
    <xf numFmtId="0" fontId="10" fillId="0" borderId="5" xfId="2" applyFont="1" applyBorder="1" applyAlignment="1">
      <alignment vertical="center" wrapText="1"/>
    </xf>
    <xf numFmtId="2" fontId="10" fillId="0" borderId="5" xfId="2" applyNumberFormat="1" applyFont="1" applyBorder="1" applyAlignment="1">
      <alignment vertical="center" wrapText="1"/>
    </xf>
    <xf numFmtId="0" fontId="10" fillId="0" borderId="32" xfId="2" applyFont="1" applyBorder="1" applyAlignment="1">
      <alignment horizontal="center" vertical="center" wrapText="1"/>
    </xf>
    <xf numFmtId="2" fontId="10" fillId="0" borderId="6" xfId="2" applyNumberFormat="1" applyFont="1" applyFill="1" applyBorder="1" applyAlignment="1">
      <alignment horizontal="center" vertical="center"/>
    </xf>
    <xf numFmtId="0" fontId="11" fillId="0" borderId="0" xfId="0" applyFont="1" applyFill="1"/>
    <xf numFmtId="0" fontId="10" fillId="11" borderId="5" xfId="2" applyFont="1" applyFill="1" applyBorder="1" applyAlignment="1">
      <alignment horizontal="left" vertical="center"/>
    </xf>
    <xf numFmtId="0" fontId="11" fillId="0" borderId="0" xfId="0" applyFont="1" applyFill="1" applyAlignment="1">
      <alignment horizontal="center"/>
    </xf>
    <xf numFmtId="0" fontId="11" fillId="0" borderId="31" xfId="2" applyFont="1" applyFill="1" applyBorder="1" applyAlignment="1">
      <alignment horizontal="center" vertical="center"/>
    </xf>
    <xf numFmtId="2" fontId="11" fillId="0" borderId="32" xfId="2" applyNumberFormat="1" applyFont="1" applyBorder="1" applyAlignment="1">
      <alignment horizontal="center" vertical="center"/>
    </xf>
    <xf numFmtId="4" fontId="11" fillId="0" borderId="35" xfId="2" applyNumberFormat="1" applyFont="1" applyBorder="1" applyAlignment="1">
      <alignment horizontal="center" vertical="center"/>
    </xf>
    <xf numFmtId="0" fontId="11" fillId="0" borderId="0" xfId="0" applyFont="1" applyAlignment="1">
      <alignment horizontal="center"/>
    </xf>
    <xf numFmtId="0" fontId="10" fillId="0" borderId="31" xfId="2" applyFont="1" applyFill="1" applyBorder="1" applyAlignment="1">
      <alignment horizontal="center" vertical="center"/>
    </xf>
    <xf numFmtId="0" fontId="10" fillId="0" borderId="5" xfId="2" applyFont="1" applyFill="1" applyBorder="1" applyAlignment="1">
      <alignment horizontal="left" vertical="center"/>
    </xf>
    <xf numFmtId="0" fontId="10" fillId="0" borderId="5" xfId="2" applyFont="1" applyFill="1" applyBorder="1" applyAlignment="1">
      <alignment vertical="center"/>
    </xf>
    <xf numFmtId="2" fontId="10" fillId="0" borderId="32" xfId="2" applyNumberFormat="1" applyFont="1" applyFill="1" applyBorder="1" applyAlignment="1">
      <alignment vertical="center"/>
    </xf>
    <xf numFmtId="0" fontId="10" fillId="0" borderId="35" xfId="2" applyFont="1" applyFill="1" applyBorder="1" applyAlignment="1">
      <alignment horizontal="center" vertical="center"/>
    </xf>
    <xf numFmtId="0" fontId="11" fillId="0" borderId="5" xfId="2" applyFont="1" applyBorder="1" applyAlignment="1">
      <alignment horizontal="left" vertical="center"/>
    </xf>
    <xf numFmtId="4" fontId="11" fillId="0" borderId="32" xfId="2" applyNumberFormat="1" applyFont="1" applyBorder="1" applyAlignment="1">
      <alignment horizontal="center" vertical="center"/>
    </xf>
    <xf numFmtId="0" fontId="10" fillId="0" borderId="33" xfId="2" applyFont="1" applyBorder="1" applyAlignment="1">
      <alignment vertical="center" wrapText="1"/>
    </xf>
    <xf numFmtId="0" fontId="10" fillId="0" borderId="35" xfId="2" applyFont="1" applyBorder="1" applyAlignment="1">
      <alignment vertical="center" wrapText="1"/>
    </xf>
    <xf numFmtId="2" fontId="10" fillId="0" borderId="32" xfId="2" applyNumberFormat="1" applyFont="1" applyBorder="1" applyAlignment="1">
      <alignment vertical="center" wrapText="1"/>
    </xf>
    <xf numFmtId="4" fontId="11" fillId="0" borderId="36" xfId="2" applyNumberFormat="1" applyFont="1" applyFill="1" applyBorder="1" applyAlignment="1">
      <alignment horizontal="center" vertical="center"/>
    </xf>
    <xf numFmtId="0" fontId="10" fillId="0" borderId="5" xfId="2" applyFont="1" applyBorder="1" applyAlignment="1">
      <alignment horizontal="center" vertical="center" wrapText="1"/>
    </xf>
    <xf numFmtId="0" fontId="10" fillId="0" borderId="4" xfId="2" applyFont="1" applyFill="1" applyBorder="1" applyAlignment="1">
      <alignment horizontal="center" vertical="center"/>
    </xf>
    <xf numFmtId="0" fontId="10" fillId="0" borderId="5" xfId="0" applyFont="1" applyFill="1" applyBorder="1" applyAlignment="1">
      <alignment vertical="center" wrapText="1"/>
    </xf>
    <xf numFmtId="0" fontId="10" fillId="0" borderId="5"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15" xfId="2" applyFont="1" applyFill="1" applyBorder="1" applyAlignment="1">
      <alignment horizontal="center" vertical="center"/>
    </xf>
    <xf numFmtId="0" fontId="11" fillId="0" borderId="5" xfId="0" applyFont="1" applyFill="1" applyBorder="1" applyAlignment="1">
      <alignment vertical="center" wrapText="1"/>
    </xf>
    <xf numFmtId="0" fontId="11" fillId="0" borderId="5" xfId="0" applyFont="1" applyFill="1" applyBorder="1" applyAlignment="1">
      <alignment horizontal="center" vertical="center" wrapText="1"/>
    </xf>
    <xf numFmtId="2" fontId="11" fillId="0" borderId="5"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0" fontId="11" fillId="0" borderId="29" xfId="2" applyFont="1" applyFill="1" applyBorder="1" applyAlignment="1">
      <alignment horizontal="center" vertical="center"/>
    </xf>
    <xf numFmtId="0" fontId="10" fillId="0" borderId="0" xfId="2" applyFont="1" applyBorder="1" applyAlignment="1">
      <alignment vertical="center" wrapText="1"/>
    </xf>
    <xf numFmtId="2" fontId="10" fillId="0" borderId="0" xfId="2" applyNumberFormat="1" applyFont="1" applyBorder="1" applyAlignment="1">
      <alignment vertical="center" wrapText="1"/>
    </xf>
    <xf numFmtId="0" fontId="10" fillId="0" borderId="0" xfId="2" applyFont="1" applyBorder="1" applyAlignment="1">
      <alignment horizontal="center" vertical="center" wrapText="1"/>
    </xf>
    <xf numFmtId="2" fontId="10" fillId="0" borderId="17" xfId="2" applyNumberFormat="1" applyFont="1" applyFill="1" applyBorder="1" applyAlignment="1">
      <alignment horizontal="center" vertical="center"/>
    </xf>
    <xf numFmtId="0" fontId="11" fillId="0" borderId="26" xfId="2" applyFont="1" applyFill="1" applyBorder="1" applyAlignment="1">
      <alignment horizontal="center" vertical="center"/>
    </xf>
    <xf numFmtId="0" fontId="10" fillId="0" borderId="25" xfId="2" applyFont="1" applyBorder="1" applyAlignment="1">
      <alignment vertical="center" wrapText="1"/>
    </xf>
    <xf numFmtId="2" fontId="10" fillId="0" borderId="25" xfId="2" applyNumberFormat="1" applyFont="1" applyBorder="1" applyAlignment="1">
      <alignment vertical="center" wrapText="1"/>
    </xf>
    <xf numFmtId="0" fontId="10" fillId="0" borderId="25" xfId="2" applyFont="1" applyBorder="1" applyAlignment="1">
      <alignment horizontal="center" vertical="center" wrapText="1"/>
    </xf>
    <xf numFmtId="2" fontId="10" fillId="0" borderId="11" xfId="2" applyNumberFormat="1" applyFont="1" applyFill="1" applyBorder="1" applyAlignment="1">
      <alignment horizontal="center" vertical="center"/>
    </xf>
    <xf numFmtId="0" fontId="11" fillId="0" borderId="40" xfId="2" applyFont="1" applyFill="1" applyBorder="1" applyAlignment="1">
      <alignment horizontal="center" vertical="center"/>
    </xf>
    <xf numFmtId="0" fontId="10" fillId="0" borderId="41" xfId="2" applyFont="1" applyBorder="1" applyAlignment="1">
      <alignment vertical="center" wrapText="1"/>
    </xf>
    <xf numFmtId="2" fontId="10" fillId="0" borderId="41" xfId="2" applyNumberFormat="1" applyFont="1" applyBorder="1" applyAlignment="1">
      <alignment vertical="center" wrapText="1"/>
    </xf>
    <xf numFmtId="0" fontId="10" fillId="0" borderId="41" xfId="2" applyFont="1" applyBorder="1" applyAlignment="1">
      <alignment horizontal="center" vertical="center" wrapText="1"/>
    </xf>
    <xf numFmtId="2" fontId="10" fillId="0" borderId="42" xfId="2" applyNumberFormat="1" applyFont="1" applyFill="1" applyBorder="1" applyAlignment="1">
      <alignment horizontal="center" vertical="center"/>
    </xf>
    <xf numFmtId="0" fontId="10" fillId="6" borderId="4" xfId="2" applyFont="1" applyFill="1" applyBorder="1" applyAlignment="1">
      <alignment horizontal="center" vertical="center"/>
    </xf>
    <xf numFmtId="0" fontId="10" fillId="6" borderId="5" xfId="2" applyFont="1" applyFill="1" applyBorder="1" applyAlignment="1">
      <alignment vertical="center" wrapText="1"/>
    </xf>
    <xf numFmtId="2" fontId="10" fillId="6" borderId="5" xfId="2" applyNumberFormat="1" applyFont="1" applyFill="1" applyBorder="1" applyAlignment="1">
      <alignment vertical="center" wrapText="1"/>
    </xf>
    <xf numFmtId="0" fontId="10" fillId="6" borderId="5" xfId="2" applyFont="1" applyFill="1" applyBorder="1" applyAlignment="1">
      <alignment horizontal="center" vertical="center" wrapText="1"/>
    </xf>
    <xf numFmtId="2" fontId="10" fillId="6" borderId="6" xfId="2" applyNumberFormat="1" applyFont="1" applyFill="1" applyBorder="1" applyAlignment="1">
      <alignment horizontal="center" vertical="center"/>
    </xf>
    <xf numFmtId="0" fontId="11" fillId="0" borderId="5" xfId="2" applyFont="1" applyBorder="1" applyAlignment="1">
      <alignment vertical="center" wrapText="1"/>
    </xf>
    <xf numFmtId="0" fontId="11" fillId="0" borderId="5" xfId="2" applyFont="1" applyBorder="1" applyAlignment="1">
      <alignment horizontal="center" vertical="center" wrapText="1"/>
    </xf>
    <xf numFmtId="2" fontId="11" fillId="0" borderId="5" xfId="2" applyNumberFormat="1" applyFont="1" applyBorder="1" applyAlignment="1">
      <alignment horizontal="center" vertical="center" wrapText="1"/>
    </xf>
    <xf numFmtId="3" fontId="11" fillId="0" borderId="5" xfId="2" applyNumberFormat="1" applyFont="1" applyBorder="1" applyAlignment="1">
      <alignment horizontal="center" vertical="center" wrapText="1"/>
    </xf>
    <xf numFmtId="0" fontId="11" fillId="0" borderId="4" xfId="0" applyFont="1" applyBorder="1"/>
    <xf numFmtId="0" fontId="10" fillId="0" borderId="5" xfId="0" applyFont="1" applyBorder="1"/>
    <xf numFmtId="0" fontId="10" fillId="0" borderId="5" xfId="0" applyFont="1" applyBorder="1" applyAlignment="1">
      <alignment horizontal="center"/>
    </xf>
    <xf numFmtId="2" fontId="10" fillId="0" borderId="6" xfId="0" applyNumberFormat="1" applyFont="1" applyBorder="1" applyAlignment="1">
      <alignment horizontal="center"/>
    </xf>
    <xf numFmtId="0" fontId="11" fillId="0" borderId="31" xfId="0" applyFont="1" applyBorder="1"/>
    <xf numFmtId="0" fontId="10" fillId="0" borderId="7" xfId="0" applyFont="1" applyBorder="1"/>
    <xf numFmtId="0" fontId="10" fillId="0" borderId="7" xfId="0" applyFont="1" applyBorder="1" applyAlignment="1">
      <alignment horizontal="center"/>
    </xf>
    <xf numFmtId="2" fontId="10" fillId="0" borderId="8" xfId="0" applyNumberFormat="1" applyFont="1" applyBorder="1" applyAlignment="1">
      <alignment horizontal="center"/>
    </xf>
    <xf numFmtId="0" fontId="11" fillId="0" borderId="19" xfId="0" applyFont="1" applyBorder="1"/>
    <xf numFmtId="0" fontId="10" fillId="0" borderId="15" xfId="0" applyFont="1" applyBorder="1"/>
    <xf numFmtId="0" fontId="10" fillId="0" borderId="15" xfId="0" applyFont="1" applyBorder="1" applyAlignment="1">
      <alignment horizontal="center"/>
    </xf>
    <xf numFmtId="2" fontId="10" fillId="0" borderId="20" xfId="0" applyNumberFormat="1" applyFont="1" applyBorder="1" applyAlignment="1">
      <alignment horizontal="center"/>
    </xf>
    <xf numFmtId="0" fontId="11" fillId="0" borderId="9" xfId="0" applyFont="1" applyBorder="1"/>
    <xf numFmtId="0" fontId="10" fillId="0" borderId="0" xfId="0" applyFont="1" applyFill="1"/>
    <xf numFmtId="0" fontId="12" fillId="0" borderId="0" xfId="0" applyFont="1"/>
    <xf numFmtId="0" fontId="13" fillId="0" borderId="33" xfId="0" applyFont="1" applyBorder="1" applyAlignment="1">
      <alignment horizontal="center" vertical="justify"/>
    </xf>
    <xf numFmtId="0" fontId="13" fillId="0" borderId="35" xfId="0" applyFont="1" applyBorder="1" applyAlignment="1">
      <alignment horizontal="center" vertical="justify"/>
    </xf>
    <xf numFmtId="0" fontId="13" fillId="0" borderId="32" xfId="0" applyFont="1" applyBorder="1" applyAlignment="1">
      <alignment horizontal="center" vertical="justify"/>
    </xf>
    <xf numFmtId="0" fontId="13" fillId="14" borderId="5" xfId="0" applyFont="1" applyFill="1" applyBorder="1" applyAlignment="1">
      <alignment horizontal="justify" vertical="justify" wrapText="1"/>
    </xf>
    <xf numFmtId="0" fontId="13" fillId="14" borderId="5" xfId="0" applyFont="1" applyFill="1" applyBorder="1" applyAlignment="1">
      <alignment horizontal="center" vertical="justify" wrapText="1"/>
    </xf>
    <xf numFmtId="0" fontId="13" fillId="14" borderId="5" xfId="0" applyFont="1" applyFill="1" applyBorder="1" applyAlignment="1">
      <alignment vertical="justify" wrapText="1"/>
    </xf>
    <xf numFmtId="0" fontId="13" fillId="10" borderId="5" xfId="0" applyFont="1" applyFill="1" applyBorder="1" applyAlignment="1">
      <alignment horizontal="justify" vertical="justify" wrapText="1"/>
    </xf>
    <xf numFmtId="0" fontId="13" fillId="10" borderId="5" xfId="0" applyFont="1" applyFill="1" applyBorder="1" applyAlignment="1">
      <alignment horizontal="center" vertical="justify" wrapText="1"/>
    </xf>
    <xf numFmtId="0" fontId="13" fillId="10" borderId="5" xfId="0" applyFont="1" applyFill="1" applyBorder="1" applyAlignment="1">
      <alignment vertical="justify" wrapText="1"/>
    </xf>
    <xf numFmtId="0" fontId="13" fillId="15" borderId="5" xfId="0" applyFont="1" applyFill="1" applyBorder="1" applyAlignment="1">
      <alignment horizontal="justify" vertical="justify" wrapText="1"/>
    </xf>
    <xf numFmtId="0" fontId="13" fillId="15" borderId="5" xfId="0" applyFont="1" applyFill="1" applyBorder="1" applyAlignment="1">
      <alignment horizontal="center" vertical="justify" wrapText="1"/>
    </xf>
    <xf numFmtId="0" fontId="13" fillId="15" borderId="5" xfId="0" applyFont="1" applyFill="1" applyBorder="1" applyAlignment="1">
      <alignment vertical="justify"/>
    </xf>
    <xf numFmtId="0" fontId="12" fillId="0" borderId="5" xfId="0" applyFont="1" applyBorder="1" applyAlignment="1">
      <alignment horizontal="justify" vertical="justify" wrapText="1"/>
    </xf>
    <xf numFmtId="0" fontId="12" fillId="0" borderId="5" xfId="0" applyFont="1" applyBorder="1" applyAlignment="1">
      <alignment horizontal="center" vertical="justify" wrapText="1"/>
    </xf>
    <xf numFmtId="0" fontId="12" fillId="0" borderId="5" xfId="0" applyFont="1" applyBorder="1" applyAlignment="1">
      <alignment vertical="justify" wrapText="1"/>
    </xf>
    <xf numFmtId="0" fontId="13" fillId="15" borderId="5" xfId="0" applyFont="1" applyFill="1" applyBorder="1" applyAlignment="1">
      <alignment vertical="justify" wrapText="1"/>
    </xf>
    <xf numFmtId="0" fontId="16" fillId="16" borderId="5" xfId="5" applyFont="1" applyFill="1" applyBorder="1" applyAlignment="1">
      <alignment horizontal="right" vertical="top" wrapText="1"/>
    </xf>
    <xf numFmtId="0" fontId="16" fillId="16" borderId="5" xfId="5" applyFont="1" applyFill="1" applyBorder="1" applyAlignment="1">
      <alignment horizontal="justify" vertical="top"/>
    </xf>
    <xf numFmtId="0" fontId="16" fillId="16" borderId="5" xfId="5" applyFont="1" applyFill="1" applyBorder="1" applyAlignment="1">
      <alignment horizontal="center" vertical="top"/>
    </xf>
    <xf numFmtId="4" fontId="16" fillId="16" borderId="5" xfId="5" applyNumberFormat="1" applyFont="1" applyFill="1" applyBorder="1" applyAlignment="1">
      <alignment horizontal="center" vertical="center"/>
    </xf>
    <xf numFmtId="0" fontId="16" fillId="16" borderId="5" xfId="5" applyFont="1" applyFill="1" applyBorder="1" applyAlignment="1"/>
    <xf numFmtId="0" fontId="12" fillId="0" borderId="0" xfId="0" applyFont="1" applyAlignment="1">
      <alignment horizontal="center"/>
    </xf>
    <xf numFmtId="0" fontId="12" fillId="0" borderId="0" xfId="0" applyFont="1" applyAlignment="1"/>
    <xf numFmtId="0" fontId="17" fillId="0" borderId="0" xfId="5" applyFont="1" applyAlignment="1">
      <alignment horizontal="left" wrapText="1"/>
    </xf>
    <xf numFmtId="0" fontId="15" fillId="0" borderId="0" xfId="5" applyFont="1" applyAlignment="1">
      <alignment horizontal="right"/>
    </xf>
    <xf numFmtId="0" fontId="15" fillId="0" borderId="0" xfId="5" applyFont="1"/>
    <xf numFmtId="0" fontId="15" fillId="0" borderId="0" xfId="5" applyFont="1" applyAlignment="1">
      <alignment horizontal="center"/>
    </xf>
    <xf numFmtId="0" fontId="15" fillId="0" borderId="0" xfId="5" applyFont="1" applyFill="1" applyAlignment="1">
      <alignment horizontal="center" vertical="center"/>
    </xf>
    <xf numFmtId="0" fontId="15" fillId="0" borderId="0" xfId="5" applyFont="1" applyFill="1" applyAlignment="1"/>
    <xf numFmtId="0" fontId="17" fillId="18" borderId="5" xfId="5" applyFont="1" applyFill="1" applyBorder="1" applyAlignment="1">
      <alignment horizontal="center" vertical="top" wrapText="1"/>
    </xf>
    <xf numFmtId="0" fontId="17" fillId="18" borderId="5" xfId="5" applyFont="1" applyFill="1" applyBorder="1" applyAlignment="1">
      <alignment horizontal="center" vertical="center" wrapText="1"/>
    </xf>
    <xf numFmtId="0" fontId="17" fillId="18" borderId="5" xfId="5" applyFont="1" applyFill="1" applyBorder="1" applyAlignment="1">
      <alignment vertical="center" wrapText="1"/>
    </xf>
    <xf numFmtId="0" fontId="15" fillId="0" borderId="5" xfId="5" applyFont="1" applyBorder="1" applyAlignment="1">
      <alignment horizontal="center" vertical="top" wrapText="1"/>
    </xf>
    <xf numFmtId="0" fontId="15" fillId="0" borderId="5" xfId="5" applyFont="1" applyBorder="1" applyAlignment="1">
      <alignment vertical="top" wrapText="1"/>
    </xf>
    <xf numFmtId="0" fontId="15" fillId="0" borderId="5" xfId="5" applyFont="1" applyBorder="1" applyAlignment="1">
      <alignment horizontal="center" vertical="center"/>
    </xf>
    <xf numFmtId="0" fontId="15" fillId="0" borderId="5" xfId="5" applyFont="1" applyBorder="1" applyAlignment="1">
      <alignment horizontal="center" vertical="center" wrapText="1"/>
    </xf>
    <xf numFmtId="0" fontId="15" fillId="0" borderId="5" xfId="5" applyFont="1" applyFill="1" applyBorder="1" applyAlignment="1">
      <alignment horizontal="center" vertical="center"/>
    </xf>
    <xf numFmtId="0" fontId="15" fillId="0" borderId="5" xfId="5" applyFont="1" applyFill="1" applyBorder="1" applyAlignment="1">
      <alignment vertical="center"/>
    </xf>
    <xf numFmtId="0" fontId="11" fillId="0" borderId="5" xfId="5" applyFont="1" applyFill="1" applyBorder="1" applyAlignment="1">
      <alignment horizontal="center" vertical="center"/>
    </xf>
    <xf numFmtId="1" fontId="15" fillId="0" borderId="5" xfId="4" applyNumberFormat="1" applyFont="1" applyFill="1" applyBorder="1" applyAlignment="1">
      <alignment vertical="center"/>
    </xf>
    <xf numFmtId="0" fontId="15" fillId="0" borderId="5" xfId="5" applyFont="1" applyBorder="1" applyAlignment="1">
      <alignment horizontal="justify" vertical="top"/>
    </xf>
    <xf numFmtId="0" fontId="11" fillId="0" borderId="5" xfId="5" applyFont="1" applyBorder="1" applyAlignment="1">
      <alignment horizontal="justify" vertical="top"/>
    </xf>
    <xf numFmtId="0" fontId="11" fillId="0" borderId="5" xfId="5" applyFont="1" applyBorder="1" applyAlignment="1">
      <alignment horizontal="center" vertical="center"/>
    </xf>
    <xf numFmtId="0" fontId="11" fillId="0" borderId="5" xfId="5" applyFont="1" applyFill="1" applyBorder="1" applyAlignment="1">
      <alignment vertical="center"/>
    </xf>
    <xf numFmtId="0" fontId="13" fillId="17" borderId="11" xfId="0" applyFont="1" applyFill="1" applyBorder="1"/>
    <xf numFmtId="0" fontId="13" fillId="17" borderId="25" xfId="0" applyFont="1" applyFill="1" applyBorder="1"/>
    <xf numFmtId="0" fontId="13" fillId="17" borderId="25" xfId="0" applyFont="1" applyFill="1" applyBorder="1" applyAlignment="1">
      <alignment horizontal="center"/>
    </xf>
    <xf numFmtId="0" fontId="13" fillId="17" borderId="11" xfId="0" applyFont="1" applyFill="1" applyBorder="1" applyAlignment="1"/>
    <xf numFmtId="0" fontId="11" fillId="0" borderId="31" xfId="0" applyFont="1" applyFill="1" applyBorder="1" applyAlignment="1">
      <alignment horizontal="center" vertical="center"/>
    </xf>
    <xf numFmtId="0" fontId="11" fillId="0" borderId="7" xfId="0" applyFont="1" applyFill="1" applyBorder="1" applyAlignment="1">
      <alignment horizontal="left" vertical="center" wrapText="1"/>
    </xf>
    <xf numFmtId="2" fontId="12" fillId="0" borderId="7"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0" fillId="4" borderId="32"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2" fontId="12" fillId="0" borderId="5" xfId="0" applyNumberFormat="1" applyFont="1" applyFill="1" applyBorder="1" applyAlignment="1">
      <alignment horizontal="center" vertical="center"/>
    </xf>
    <xf numFmtId="2" fontId="12" fillId="0" borderId="6" xfId="0" applyNumberFormat="1" applyFont="1" applyFill="1" applyBorder="1" applyAlignment="1">
      <alignment horizontal="center" vertical="center"/>
    </xf>
    <xf numFmtId="0" fontId="11" fillId="0" borderId="7" xfId="0" applyFont="1" applyFill="1" applyBorder="1" applyAlignment="1">
      <alignment vertical="center" wrapText="1"/>
    </xf>
    <xf numFmtId="2" fontId="12" fillId="0" borderId="8" xfId="0" applyNumberFormat="1" applyFont="1" applyFill="1" applyBorder="1" applyAlignment="1">
      <alignment horizontal="center" vertical="center"/>
    </xf>
    <xf numFmtId="0" fontId="12" fillId="3" borderId="4" xfId="0" applyFont="1" applyFill="1" applyBorder="1" applyAlignment="1">
      <alignment horizontal="center" vertical="center"/>
    </xf>
    <xf numFmtId="2" fontId="19" fillId="3" borderId="6" xfId="0" applyNumberFormat="1"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34" xfId="0" applyFont="1" applyFill="1" applyBorder="1" applyAlignment="1">
      <alignment horizontal="center" vertical="center"/>
    </xf>
    <xf numFmtId="2" fontId="19" fillId="0" borderId="14" xfId="0"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vertical="center" wrapText="1"/>
    </xf>
    <xf numFmtId="0" fontId="12" fillId="0" borderId="13" xfId="0" applyFont="1" applyFill="1" applyBorder="1" applyAlignment="1">
      <alignment horizontal="center" vertical="center"/>
    </xf>
    <xf numFmtId="2" fontId="12" fillId="0" borderId="13" xfId="0" applyNumberFormat="1" applyFont="1" applyFill="1" applyBorder="1" applyAlignment="1">
      <alignment horizontal="center" vertical="center"/>
    </xf>
    <xf numFmtId="2" fontId="12" fillId="0" borderId="14" xfId="0" applyNumberFormat="1" applyFont="1" applyFill="1" applyBorder="1" applyAlignment="1">
      <alignment horizontal="center" vertical="center"/>
    </xf>
    <xf numFmtId="0" fontId="12" fillId="0" borderId="5" xfId="0" applyFont="1" applyFill="1" applyBorder="1" applyAlignment="1">
      <alignment vertical="center" wrapText="1"/>
    </xf>
    <xf numFmtId="0" fontId="12" fillId="0" borderId="7" xfId="0" applyFont="1" applyFill="1" applyBorder="1" applyAlignment="1">
      <alignment vertical="center" wrapText="1"/>
    </xf>
    <xf numFmtId="0" fontId="19" fillId="3" borderId="5" xfId="0" applyFont="1" applyFill="1" applyBorder="1" applyAlignment="1">
      <alignment vertical="center" wrapText="1"/>
    </xf>
    <xf numFmtId="0" fontId="19" fillId="3" borderId="5" xfId="0" applyFont="1" applyFill="1" applyBorder="1" applyAlignment="1">
      <alignment horizontal="center" vertical="center" wrapText="1"/>
    </xf>
    <xf numFmtId="2" fontId="19" fillId="3" borderId="5" xfId="0" applyNumberFormat="1" applyFont="1" applyFill="1" applyBorder="1" applyAlignment="1">
      <alignment horizontal="center" vertical="center" wrapText="1"/>
    </xf>
    <xf numFmtId="0" fontId="19" fillId="0" borderId="5" xfId="0" applyFont="1" applyFill="1" applyBorder="1" applyAlignment="1">
      <alignment vertical="center" wrapText="1"/>
    </xf>
    <xf numFmtId="0" fontId="19" fillId="0" borderId="5" xfId="0" applyFont="1" applyFill="1" applyBorder="1" applyAlignment="1">
      <alignment horizontal="center" vertical="center" wrapText="1"/>
    </xf>
    <xf numFmtId="2" fontId="19" fillId="0" borderId="5"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5" xfId="0" applyFont="1" applyFill="1" applyBorder="1" applyAlignment="1">
      <alignment vertical="center" wrapText="1"/>
    </xf>
    <xf numFmtId="0" fontId="13" fillId="4" borderId="5" xfId="0" applyFont="1" applyFill="1" applyBorder="1" applyAlignment="1">
      <alignment horizontal="center" vertical="center"/>
    </xf>
    <xf numFmtId="2" fontId="13" fillId="4" borderId="5" xfId="0" applyNumberFormat="1" applyFont="1" applyFill="1" applyBorder="1" applyAlignment="1">
      <alignment horizontal="center" vertical="center"/>
    </xf>
    <xf numFmtId="2" fontId="13" fillId="4" borderId="6"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vertical="center" wrapText="1"/>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2" fontId="13" fillId="0" borderId="6"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1" fillId="0" borderId="5"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5" xfId="0" applyFont="1" applyFill="1" applyBorder="1" applyAlignment="1">
      <alignment vertical="center" wrapText="1"/>
    </xf>
    <xf numFmtId="0" fontId="19" fillId="4" borderId="5" xfId="0" applyFont="1" applyFill="1" applyBorder="1" applyAlignment="1">
      <alignment horizontal="center" vertical="center" wrapText="1"/>
    </xf>
    <xf numFmtId="2" fontId="19" fillId="4" borderId="5" xfId="0" applyNumberFormat="1" applyFont="1" applyFill="1" applyBorder="1" applyAlignment="1">
      <alignment horizontal="center" vertical="center" wrapText="1"/>
    </xf>
    <xf numFmtId="2" fontId="19" fillId="4" borderId="20"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2" fontId="19" fillId="0" borderId="20"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2" fontId="11" fillId="0" borderId="6"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0" fillId="4" borderId="5" xfId="0" applyFont="1" applyFill="1" applyBorder="1" applyAlignment="1">
      <alignment vertical="center" wrapText="1"/>
    </xf>
    <xf numFmtId="2" fontId="10" fillId="4" borderId="6" xfId="0" applyNumberFormat="1"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2" fontId="12" fillId="0" borderId="6" xfId="0" applyNumberFormat="1"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0" xfId="0" applyFont="1" applyFill="1" applyBorder="1" applyAlignment="1">
      <alignment vertical="center" wrapText="1"/>
    </xf>
    <xf numFmtId="0" fontId="19" fillId="4" borderId="10" xfId="0" applyFont="1" applyFill="1" applyBorder="1" applyAlignment="1">
      <alignment horizontal="center" vertical="center" wrapText="1"/>
    </xf>
    <xf numFmtId="2" fontId="19" fillId="4" borderId="10" xfId="0" applyNumberFormat="1" applyFont="1" applyFill="1" applyBorder="1" applyAlignment="1">
      <alignment horizontal="center" vertical="center" wrapText="1"/>
    </xf>
    <xf numFmtId="43" fontId="13" fillId="4" borderId="6" xfId="1" applyFont="1" applyFill="1" applyBorder="1" applyAlignment="1">
      <alignment vertical="center"/>
    </xf>
    <xf numFmtId="0" fontId="12" fillId="0" borderId="29"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2" fontId="12" fillId="0" borderId="17" xfId="0" applyNumberFormat="1" applyFont="1" applyFill="1" applyBorder="1" applyAlignment="1">
      <alignment horizontal="center" vertical="center"/>
    </xf>
    <xf numFmtId="0" fontId="13"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2" fontId="10" fillId="0" borderId="5" xfId="2" applyNumberFormat="1" applyFont="1" applyFill="1" applyBorder="1" applyAlignment="1">
      <alignment horizontal="left" vertical="center"/>
    </xf>
    <xf numFmtId="0" fontId="10" fillId="0" borderId="32" xfId="2" applyFont="1" applyFill="1" applyBorder="1" applyAlignment="1">
      <alignment horizontal="center" vertical="center"/>
    </xf>
    <xf numFmtId="2" fontId="13" fillId="0" borderId="8" xfId="0" applyNumberFormat="1" applyFont="1" applyFill="1" applyBorder="1" applyAlignment="1">
      <alignment horizontal="center" vertical="center" wrapText="1"/>
    </xf>
    <xf numFmtId="0" fontId="11" fillId="0" borderId="5" xfId="2" applyFont="1" applyFill="1" applyBorder="1" applyAlignment="1">
      <alignment horizontal="left" vertical="center"/>
    </xf>
    <xf numFmtId="2" fontId="11" fillId="0" borderId="5" xfId="2" applyNumberFormat="1" applyFont="1" applyFill="1" applyBorder="1" applyAlignment="1">
      <alignment horizontal="center" vertical="center"/>
    </xf>
    <xf numFmtId="0" fontId="11" fillId="10" borderId="32" xfId="2" applyFont="1" applyFill="1" applyBorder="1" applyAlignment="1">
      <alignment horizontal="center" vertical="center"/>
    </xf>
    <xf numFmtId="2" fontId="12" fillId="10" borderId="8" xfId="0" applyNumberFormat="1" applyFont="1" applyFill="1" applyBorder="1" applyAlignment="1">
      <alignment horizontal="center" vertical="center" wrapText="1"/>
    </xf>
    <xf numFmtId="0" fontId="11" fillId="0" borderId="5" xfId="2" applyFont="1" applyFill="1" applyBorder="1" applyAlignment="1">
      <alignment horizontal="left" vertical="center" wrapText="1"/>
    </xf>
    <xf numFmtId="4" fontId="12" fillId="10" borderId="32" xfId="0" applyNumberFormat="1" applyFont="1" applyFill="1" applyBorder="1" applyAlignment="1">
      <alignment horizontal="center" vertical="center"/>
    </xf>
    <xf numFmtId="0" fontId="13" fillId="0" borderId="31"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7" xfId="0" applyFont="1" applyFill="1" applyBorder="1" applyAlignment="1">
      <alignment horizontal="center" vertical="center" wrapText="1"/>
    </xf>
    <xf numFmtId="2" fontId="13" fillId="0" borderId="7" xfId="0" applyNumberFormat="1"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13" borderId="5" xfId="0" applyFont="1" applyFill="1" applyBorder="1" applyAlignment="1">
      <alignment vertical="center" wrapText="1"/>
    </xf>
    <xf numFmtId="0" fontId="13" fillId="13" borderId="5" xfId="0" applyFont="1" applyFill="1" applyBorder="1" applyAlignment="1">
      <alignment horizontal="center" vertical="center" wrapText="1"/>
    </xf>
    <xf numFmtId="2" fontId="13" fillId="13" borderId="5" xfId="0" applyNumberFormat="1" applyFont="1" applyFill="1" applyBorder="1" applyAlignment="1">
      <alignment horizontal="center" vertical="center" wrapText="1"/>
    </xf>
    <xf numFmtId="2" fontId="13" fillId="13" borderId="6" xfId="0" applyNumberFormat="1"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2" fontId="10" fillId="0" borderId="8" xfId="0" applyNumberFormat="1" applyFont="1" applyFill="1" applyBorder="1" applyAlignment="1">
      <alignment horizontal="center" vertical="center" wrapText="1"/>
    </xf>
    <xf numFmtId="0" fontId="13" fillId="5" borderId="30" xfId="0" applyFont="1" applyFill="1" applyBorder="1" applyAlignment="1">
      <alignment vertical="center" wrapText="1"/>
    </xf>
    <xf numFmtId="0" fontId="12" fillId="0" borderId="0" xfId="0" applyFont="1" applyFill="1"/>
    <xf numFmtId="2" fontId="12" fillId="0" borderId="0" xfId="0" applyNumberFormat="1" applyFont="1" applyFill="1"/>
    <xf numFmtId="0" fontId="12" fillId="6" borderId="26" xfId="0" applyFont="1" applyFill="1" applyBorder="1"/>
    <xf numFmtId="0" fontId="13" fillId="0" borderId="2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6" xfId="0" applyFont="1" applyFill="1" applyBorder="1" applyAlignment="1">
      <alignment horizontal="left"/>
    </xf>
    <xf numFmtId="0" fontId="13" fillId="0" borderId="25" xfId="0" applyFont="1" applyFill="1" applyBorder="1" applyAlignment="1">
      <alignment horizontal="left"/>
    </xf>
    <xf numFmtId="0" fontId="13" fillId="0" borderId="28" xfId="0" applyFont="1" applyFill="1" applyBorder="1" applyAlignment="1">
      <alignment horizontal="left"/>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7"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2" fontId="13" fillId="0" borderId="13"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7" xfId="0" applyFont="1" applyFill="1" applyBorder="1" applyAlignment="1">
      <alignment horizontal="left" vertical="center" wrapText="1"/>
    </xf>
    <xf numFmtId="0" fontId="13" fillId="0" borderId="15" xfId="0" applyFont="1" applyFill="1" applyBorder="1" applyAlignment="1">
      <alignment horizontal="center" vertical="center"/>
    </xf>
    <xf numFmtId="2" fontId="13" fillId="0" borderId="15" xfId="0" applyNumberFormat="1" applyFont="1" applyFill="1" applyBorder="1" applyAlignment="1">
      <alignment horizontal="center" vertical="center"/>
    </xf>
    <xf numFmtId="0" fontId="13" fillId="0" borderId="20" xfId="0" applyFont="1" applyFill="1" applyBorder="1" applyAlignment="1">
      <alignment horizontal="center" vertical="center"/>
    </xf>
    <xf numFmtId="0" fontId="19" fillId="0" borderId="15" xfId="0" applyFont="1" applyFill="1" applyBorder="1" applyAlignment="1">
      <alignment vertical="center" wrapText="1"/>
    </xf>
    <xf numFmtId="0" fontId="19" fillId="0" borderId="15" xfId="0" applyFont="1" applyFill="1" applyBorder="1" applyAlignment="1">
      <alignment horizontal="center" vertical="center" wrapText="1"/>
    </xf>
    <xf numFmtId="2" fontId="19" fillId="0" borderId="15"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0" borderId="5" xfId="0" applyFont="1" applyFill="1" applyBorder="1" applyAlignment="1">
      <alignment vertical="center" wrapText="1"/>
    </xf>
    <xf numFmtId="0" fontId="12" fillId="0" borderId="6"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wrapText="1"/>
    </xf>
    <xf numFmtId="0" fontId="20" fillId="0" borderId="4" xfId="0" applyFont="1" applyFill="1" applyBorder="1" applyAlignment="1">
      <alignment horizontal="center" vertical="center" wrapText="1"/>
    </xf>
    <xf numFmtId="0" fontId="13" fillId="0" borderId="0" xfId="0" applyFont="1" applyFill="1"/>
    <xf numFmtId="0" fontId="13" fillId="5" borderId="16" xfId="0" applyFont="1" applyFill="1" applyBorder="1" applyAlignment="1">
      <alignment vertical="center" wrapText="1"/>
    </xf>
    <xf numFmtId="0" fontId="13" fillId="5" borderId="16" xfId="0" applyFont="1" applyFill="1" applyBorder="1" applyAlignment="1">
      <alignment horizontal="center" vertical="center" wrapText="1"/>
    </xf>
    <xf numFmtId="2" fontId="13" fillId="5" borderId="24" xfId="0" applyNumberFormat="1" applyFont="1" applyFill="1" applyBorder="1" applyAlignment="1">
      <alignment horizontal="center" vertical="center" wrapText="1"/>
    </xf>
    <xf numFmtId="0" fontId="13" fillId="6" borderId="25" xfId="0" applyFont="1" applyFill="1" applyBorder="1" applyAlignment="1">
      <alignment vertical="center"/>
    </xf>
    <xf numFmtId="0" fontId="12" fillId="6" borderId="25" xfId="0" applyFont="1" applyFill="1" applyBorder="1"/>
    <xf numFmtId="2" fontId="12" fillId="6" borderId="25" xfId="0" applyNumberFormat="1" applyFont="1" applyFill="1" applyBorder="1"/>
    <xf numFmtId="2" fontId="13" fillId="6" borderId="11" xfId="0" applyNumberFormat="1" applyFont="1" applyFill="1" applyBorder="1" applyAlignment="1">
      <alignment horizontal="center" vertical="center"/>
    </xf>
    <xf numFmtId="0" fontId="13" fillId="0" borderId="0" xfId="0" applyFont="1" applyFill="1" applyAlignment="1">
      <alignment vertical="center"/>
    </xf>
    <xf numFmtId="0" fontId="10" fillId="6" borderId="5" xfId="2" applyFont="1" applyFill="1" applyBorder="1" applyAlignment="1">
      <alignment horizontal="center" vertical="center"/>
    </xf>
    <xf numFmtId="2" fontId="10" fillId="6" borderId="5" xfId="2" applyNumberFormat="1" applyFont="1" applyFill="1" applyBorder="1" applyAlignment="1">
      <alignment horizontal="center" vertical="center"/>
    </xf>
    <xf numFmtId="0" fontId="3" fillId="0" borderId="15" xfId="0" applyFont="1" applyBorder="1" applyAlignment="1">
      <alignment horizontal="left" vertical="center" wrapText="1"/>
    </xf>
    <xf numFmtId="0" fontId="12" fillId="10" borderId="5" xfId="0" applyFont="1" applyFill="1" applyBorder="1" applyAlignment="1">
      <alignment horizontal="center" vertical="center" wrapText="1"/>
    </xf>
    <xf numFmtId="2" fontId="12" fillId="10" borderId="6" xfId="0" applyNumberFormat="1" applyFont="1" applyFill="1" applyBorder="1" applyAlignment="1">
      <alignment horizontal="center" vertical="center" wrapText="1"/>
    </xf>
    <xf numFmtId="2" fontId="12" fillId="10" borderId="5" xfId="0" applyNumberFormat="1" applyFont="1" applyFill="1" applyBorder="1" applyAlignment="1">
      <alignment horizontal="center" vertical="center" wrapText="1"/>
    </xf>
    <xf numFmtId="2" fontId="12" fillId="10" borderId="5" xfId="0" applyNumberFormat="1" applyFont="1" applyFill="1" applyBorder="1" applyAlignment="1">
      <alignment horizontal="center" vertical="center"/>
    </xf>
    <xf numFmtId="0" fontId="12" fillId="10" borderId="5" xfId="0" applyFont="1" applyFill="1" applyBorder="1" applyAlignment="1">
      <alignment horizontal="center" vertical="center"/>
    </xf>
    <xf numFmtId="2" fontId="12" fillId="10" borderId="6" xfId="0" applyNumberFormat="1" applyFont="1" applyFill="1" applyBorder="1" applyAlignment="1">
      <alignment horizontal="center" vertical="center"/>
    </xf>
    <xf numFmtId="2" fontId="11" fillId="10" borderId="5" xfId="0" applyNumberFormat="1" applyFont="1" applyFill="1" applyBorder="1" applyAlignment="1">
      <alignment horizontal="center" vertical="center"/>
    </xf>
    <xf numFmtId="0" fontId="11" fillId="10" borderId="5" xfId="0" applyFont="1" applyFill="1" applyBorder="1" applyAlignment="1">
      <alignment horizontal="center" vertical="center"/>
    </xf>
    <xf numFmtId="2" fontId="11" fillId="10" borderId="6" xfId="0" applyNumberFormat="1" applyFont="1" applyFill="1" applyBorder="1" applyAlignment="1">
      <alignment horizontal="center" vertical="center"/>
    </xf>
  </cellXfs>
  <cellStyles count="6">
    <cellStyle name="Milliers" xfId="1" builtinId="3"/>
    <cellStyle name="Monétaire 2" xfId="3" xr:uid="{00000000-0005-0000-0000-000001000000}"/>
    <cellStyle name="Normal" xfId="0" builtinId="0"/>
    <cellStyle name="Normal 2" xfId="2" xr:uid="{00000000-0005-0000-0000-000003000000}"/>
    <cellStyle name="Normal 2 2" xfId="5" xr:uid="{EF4CBF19-1CBC-4FFE-A855-FE18E55B428D}"/>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zoomScaleSheetLayoutView="112" workbookViewId="0">
      <selection activeCell="I7" sqref="I7"/>
    </sheetView>
  </sheetViews>
  <sheetFormatPr baseColWidth="10" defaultColWidth="8.85546875" defaultRowHeight="15.75"/>
  <cols>
    <col min="1" max="1" width="8" style="65" customWidth="1"/>
    <col min="2" max="2" width="37.7109375" style="65" customWidth="1"/>
    <col min="3" max="3" width="8.28515625" style="65" customWidth="1"/>
    <col min="4" max="4" width="12.28515625" style="65" customWidth="1"/>
    <col min="5" max="5" width="11.42578125" style="65" customWidth="1"/>
    <col min="6" max="6" width="16.140625" style="65" customWidth="1"/>
    <col min="7" max="16384" width="8.85546875" style="65"/>
  </cols>
  <sheetData>
    <row r="1" spans="1:12" ht="39" customHeight="1" thickBot="1">
      <c r="A1" s="62" t="s">
        <v>155</v>
      </c>
      <c r="B1" s="63"/>
      <c r="C1" s="63"/>
      <c r="D1" s="63"/>
      <c r="E1" s="63"/>
      <c r="F1" s="64"/>
    </row>
    <row r="2" spans="1:12" ht="20.25" customHeight="1" thickBot="1">
      <c r="A2" s="44" t="s">
        <v>154</v>
      </c>
      <c r="B2" s="45"/>
      <c r="C2" s="45"/>
      <c r="D2" s="45"/>
      <c r="E2" s="45"/>
      <c r="F2" s="46"/>
    </row>
    <row r="3" spans="1:12">
      <c r="A3" s="47"/>
      <c r="B3" s="48"/>
      <c r="C3" s="49"/>
      <c r="D3" s="50"/>
      <c r="E3" s="49"/>
      <c r="F3" s="51"/>
    </row>
    <row r="4" spans="1:12" ht="47.25">
      <c r="A4" s="52" t="s">
        <v>97</v>
      </c>
      <c r="B4" s="53" t="s">
        <v>1</v>
      </c>
      <c r="C4" s="54" t="s">
        <v>98</v>
      </c>
      <c r="D4" s="55" t="s">
        <v>99</v>
      </c>
      <c r="E4" s="56" t="s">
        <v>100</v>
      </c>
      <c r="F4" s="57" t="s">
        <v>101</v>
      </c>
    </row>
    <row r="5" spans="1:12" ht="19.5" customHeight="1">
      <c r="A5" s="66">
        <v>100</v>
      </c>
      <c r="B5" s="67" t="s">
        <v>102</v>
      </c>
      <c r="C5" s="68"/>
      <c r="D5" s="69"/>
      <c r="E5" s="70"/>
      <c r="F5" s="71"/>
    </row>
    <row r="6" spans="1:12" ht="17.25" customHeight="1">
      <c r="A6" s="72">
        <v>101</v>
      </c>
      <c r="B6" s="73" t="s">
        <v>103</v>
      </c>
      <c r="C6" s="74" t="s">
        <v>7</v>
      </c>
      <c r="D6" s="75">
        <v>1</v>
      </c>
      <c r="E6" s="76"/>
      <c r="F6" s="77"/>
    </row>
    <row r="7" spans="1:12" ht="75" customHeight="1">
      <c r="A7" s="72">
        <v>103</v>
      </c>
      <c r="B7" s="73" t="s">
        <v>156</v>
      </c>
      <c r="C7" s="74" t="s">
        <v>7</v>
      </c>
      <c r="D7" s="78">
        <v>1</v>
      </c>
      <c r="E7" s="76"/>
      <c r="F7" s="77"/>
    </row>
    <row r="8" spans="1:12" ht="19.5" customHeight="1">
      <c r="A8" s="72"/>
      <c r="B8" s="79" t="s">
        <v>110</v>
      </c>
      <c r="C8" s="79"/>
      <c r="D8" s="80"/>
      <c r="E8" s="81"/>
      <c r="F8" s="82"/>
      <c r="I8" s="83"/>
      <c r="J8" s="83"/>
      <c r="K8" s="83"/>
      <c r="L8" s="83"/>
    </row>
    <row r="9" spans="1:12">
      <c r="A9" s="66">
        <v>200</v>
      </c>
      <c r="B9" s="84" t="s">
        <v>112</v>
      </c>
      <c r="C9" s="67"/>
      <c r="D9" s="69"/>
      <c r="E9" s="70"/>
      <c r="F9" s="71"/>
      <c r="I9" s="83"/>
      <c r="J9" s="83"/>
      <c r="K9" s="85"/>
      <c r="L9" s="83"/>
    </row>
    <row r="10" spans="1:12" ht="19.5" customHeight="1">
      <c r="A10" s="86"/>
      <c r="B10" s="73"/>
      <c r="C10" s="74"/>
      <c r="D10" s="87"/>
      <c r="E10" s="88"/>
      <c r="F10" s="77"/>
      <c r="K10" s="89"/>
    </row>
    <row r="11" spans="1:12" ht="19.5" customHeight="1">
      <c r="A11" s="90">
        <v>220</v>
      </c>
      <c r="B11" s="91" t="s">
        <v>113</v>
      </c>
      <c r="C11" s="92"/>
      <c r="D11" s="93"/>
      <c r="E11" s="94"/>
      <c r="F11" s="77"/>
      <c r="K11" s="89"/>
    </row>
    <row r="12" spans="1:12" ht="19.5" customHeight="1">
      <c r="A12" s="86">
        <v>221</v>
      </c>
      <c r="B12" s="95" t="s">
        <v>114</v>
      </c>
      <c r="C12" s="74" t="s">
        <v>11</v>
      </c>
      <c r="D12" s="78">
        <f>75.5</f>
        <v>75.5</v>
      </c>
      <c r="E12" s="96"/>
      <c r="F12" s="77"/>
      <c r="K12" s="89"/>
    </row>
    <row r="13" spans="1:12" ht="30" customHeight="1">
      <c r="A13" s="86">
        <v>222</v>
      </c>
      <c r="B13" s="73" t="s">
        <v>124</v>
      </c>
      <c r="C13" s="74" t="s">
        <v>11</v>
      </c>
      <c r="D13" s="78">
        <f>7.55</f>
        <v>7.55</v>
      </c>
      <c r="E13" s="96"/>
      <c r="F13" s="77"/>
      <c r="K13" s="89"/>
    </row>
    <row r="14" spans="1:12" ht="30.75" customHeight="1">
      <c r="A14" s="86">
        <v>223</v>
      </c>
      <c r="B14" s="73" t="s">
        <v>123</v>
      </c>
      <c r="C14" s="74" t="s">
        <v>11</v>
      </c>
      <c r="D14" s="87">
        <f>30.77</f>
        <v>30.77</v>
      </c>
      <c r="E14" s="96"/>
      <c r="F14" s="77"/>
      <c r="K14" s="89"/>
    </row>
    <row r="15" spans="1:12" ht="18" customHeight="1">
      <c r="A15" s="86"/>
      <c r="B15" s="97" t="s">
        <v>145</v>
      </c>
      <c r="C15" s="98"/>
      <c r="D15" s="99"/>
      <c r="E15" s="81"/>
      <c r="F15" s="82"/>
    </row>
    <row r="16" spans="1:12" ht="22.5" customHeight="1">
      <c r="A16" s="66">
        <v>300</v>
      </c>
      <c r="B16" s="84" t="s">
        <v>136</v>
      </c>
      <c r="C16" s="67"/>
      <c r="D16" s="69"/>
      <c r="E16" s="70"/>
      <c r="F16" s="71"/>
      <c r="G16" s="83"/>
    </row>
    <row r="17" spans="1:6" ht="57.75" customHeight="1">
      <c r="A17" s="72">
        <v>303</v>
      </c>
      <c r="B17" s="73" t="s">
        <v>144</v>
      </c>
      <c r="C17" s="74" t="s">
        <v>26</v>
      </c>
      <c r="D17" s="78">
        <v>449.22</v>
      </c>
      <c r="E17" s="76"/>
      <c r="F17" s="100"/>
    </row>
    <row r="18" spans="1:6" ht="69" customHeight="1">
      <c r="A18" s="72">
        <v>304</v>
      </c>
      <c r="B18" s="73" t="s">
        <v>227</v>
      </c>
      <c r="C18" s="74" t="s">
        <v>26</v>
      </c>
      <c r="D18" s="78">
        <v>2804.28</v>
      </c>
      <c r="E18" s="76"/>
      <c r="F18" s="100"/>
    </row>
    <row r="19" spans="1:6" ht="30" customHeight="1">
      <c r="A19" s="72"/>
      <c r="B19" s="79" t="s">
        <v>111</v>
      </c>
      <c r="C19" s="79"/>
      <c r="D19" s="80"/>
      <c r="E19" s="101"/>
      <c r="F19" s="82"/>
    </row>
    <row r="20" spans="1:6" ht="30.75" customHeight="1">
      <c r="A20" s="102">
        <v>400</v>
      </c>
      <c r="B20" s="79" t="s">
        <v>135</v>
      </c>
      <c r="C20" s="79"/>
      <c r="D20" s="80"/>
      <c r="E20" s="101"/>
      <c r="F20" s="82"/>
    </row>
    <row r="21" spans="1:6" ht="18" customHeight="1">
      <c r="A21" s="72"/>
      <c r="B21" s="103" t="s">
        <v>32</v>
      </c>
      <c r="C21" s="104"/>
      <c r="D21" s="104"/>
      <c r="E21" s="105"/>
      <c r="F21" s="82"/>
    </row>
    <row r="22" spans="1:6" ht="18" customHeight="1">
      <c r="A22" s="102">
        <v>410</v>
      </c>
      <c r="B22" s="103" t="s">
        <v>157</v>
      </c>
      <c r="C22" s="106"/>
      <c r="D22" s="106"/>
      <c r="E22" s="105"/>
      <c r="F22" s="82"/>
    </row>
    <row r="23" spans="1:6" ht="72.75" customHeight="1">
      <c r="A23" s="72">
        <v>411</v>
      </c>
      <c r="B23" s="107" t="s">
        <v>158</v>
      </c>
      <c r="C23" s="108" t="s">
        <v>27</v>
      </c>
      <c r="D23" s="109">
        <v>12</v>
      </c>
      <c r="E23" s="109"/>
      <c r="F23" s="77"/>
    </row>
    <row r="24" spans="1:6" ht="32.25" customHeight="1">
      <c r="A24" s="72"/>
      <c r="B24" s="103" t="s">
        <v>137</v>
      </c>
      <c r="C24" s="104"/>
      <c r="D24" s="110"/>
      <c r="E24" s="110"/>
      <c r="F24" s="82"/>
    </row>
    <row r="25" spans="1:6" ht="24" customHeight="1" thickBot="1">
      <c r="A25" s="111"/>
      <c r="B25" s="112"/>
      <c r="C25" s="112"/>
      <c r="D25" s="113"/>
      <c r="E25" s="114"/>
      <c r="F25" s="115"/>
    </row>
    <row r="26" spans="1:6" ht="21.75" customHeight="1" thickBot="1">
      <c r="A26" s="116"/>
      <c r="B26" s="117" t="s">
        <v>116</v>
      </c>
      <c r="C26" s="117"/>
      <c r="D26" s="118"/>
      <c r="E26" s="119"/>
      <c r="F26" s="120"/>
    </row>
    <row r="27" spans="1:6">
      <c r="A27" s="121"/>
      <c r="B27" s="122"/>
      <c r="C27" s="122"/>
      <c r="D27" s="123"/>
      <c r="E27" s="124"/>
      <c r="F27" s="125"/>
    </row>
    <row r="28" spans="1:6" ht="28.5" customHeight="1">
      <c r="A28" s="126">
        <v>400</v>
      </c>
      <c r="B28" s="127" t="s">
        <v>125</v>
      </c>
      <c r="C28" s="127"/>
      <c r="D28" s="128"/>
      <c r="E28" s="129"/>
      <c r="F28" s="130"/>
    </row>
    <row r="29" spans="1:6">
      <c r="A29" s="72">
        <v>401</v>
      </c>
      <c r="B29" s="131" t="s">
        <v>108</v>
      </c>
      <c r="C29" s="132" t="s">
        <v>109</v>
      </c>
      <c r="D29" s="133">
        <v>2</v>
      </c>
      <c r="E29" s="132"/>
      <c r="F29" s="77"/>
    </row>
    <row r="30" spans="1:6" ht="31.5">
      <c r="A30" s="72">
        <v>402</v>
      </c>
      <c r="B30" s="131" t="s">
        <v>143</v>
      </c>
      <c r="C30" s="132" t="s">
        <v>138</v>
      </c>
      <c r="D30" s="133">
        <v>1</v>
      </c>
      <c r="E30" s="134"/>
      <c r="F30" s="77"/>
    </row>
    <row r="31" spans="1:6">
      <c r="A31" s="135"/>
      <c r="B31" s="136" t="s">
        <v>117</v>
      </c>
      <c r="C31" s="136"/>
      <c r="D31" s="137"/>
      <c r="E31" s="137"/>
      <c r="F31" s="138"/>
    </row>
    <row r="32" spans="1:6">
      <c r="A32" s="139"/>
      <c r="B32" s="140"/>
      <c r="C32" s="140"/>
      <c r="D32" s="141"/>
      <c r="E32" s="141"/>
      <c r="F32" s="142"/>
    </row>
    <row r="33" spans="1:9" ht="9" customHeight="1" thickBot="1">
      <c r="A33" s="143"/>
      <c r="B33" s="144"/>
      <c r="C33" s="144"/>
      <c r="D33" s="145"/>
      <c r="E33" s="145"/>
      <c r="F33" s="146"/>
    </row>
    <row r="34" spans="1:9" ht="20.25" customHeight="1" thickBot="1">
      <c r="A34" s="147"/>
      <c r="B34" s="58" t="s">
        <v>169</v>
      </c>
      <c r="C34" s="59"/>
      <c r="D34" s="60"/>
      <c r="E34" s="60"/>
      <c r="F34" s="61"/>
      <c r="I34" s="148"/>
    </row>
  </sheetData>
  <mergeCells count="2">
    <mergeCell ref="A1:F1"/>
    <mergeCell ref="A2:F2"/>
  </mergeCells>
  <pageMargins left="0.7" right="0.53"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9317-9788-491D-8A79-164F95A55D95}">
  <dimension ref="A2:I8607"/>
  <sheetViews>
    <sheetView workbookViewId="0">
      <selection activeCell="C3" sqref="C3"/>
    </sheetView>
  </sheetViews>
  <sheetFormatPr baseColWidth="10" defaultRowHeight="15.75"/>
  <cols>
    <col min="1" max="1" width="5.5703125" style="149" customWidth="1"/>
    <col min="2" max="2" width="64.140625" style="149" customWidth="1"/>
    <col min="3" max="3" width="16.28515625" style="149" customWidth="1"/>
    <col min="4" max="16384" width="11.42578125" style="149"/>
  </cols>
  <sheetData>
    <row r="2" spans="1:6">
      <c r="A2" s="150" t="s">
        <v>172</v>
      </c>
      <c r="B2" s="151"/>
      <c r="C2" s="151"/>
      <c r="D2" s="151"/>
      <c r="E2" s="151"/>
      <c r="F2" s="152"/>
    </row>
    <row r="3" spans="1:6" ht="47.25">
      <c r="A3" s="153" t="s">
        <v>173</v>
      </c>
      <c r="B3" s="153" t="s">
        <v>174</v>
      </c>
      <c r="C3" s="154" t="s">
        <v>175</v>
      </c>
      <c r="D3" s="154" t="s">
        <v>176</v>
      </c>
      <c r="E3" s="154" t="s">
        <v>177</v>
      </c>
      <c r="F3" s="155" t="s">
        <v>178</v>
      </c>
    </row>
    <row r="4" spans="1:6">
      <c r="A4" s="156" t="s">
        <v>179</v>
      </c>
      <c r="B4" s="156" t="s">
        <v>180</v>
      </c>
      <c r="C4" s="157"/>
      <c r="D4" s="157"/>
      <c r="E4" s="157"/>
      <c r="F4" s="158"/>
    </row>
    <row r="5" spans="1:6">
      <c r="A5" s="159">
        <v>1</v>
      </c>
      <c r="B5" s="159" t="s">
        <v>181</v>
      </c>
      <c r="C5" s="160" t="s">
        <v>182</v>
      </c>
      <c r="D5" s="160" t="s">
        <v>182</v>
      </c>
      <c r="E5" s="160"/>
      <c r="F5" s="161"/>
    </row>
    <row r="6" spans="1:6">
      <c r="A6" s="162">
        <v>1.1000000000000001</v>
      </c>
      <c r="B6" s="162" t="s">
        <v>183</v>
      </c>
      <c r="C6" s="163" t="s">
        <v>184</v>
      </c>
      <c r="D6" s="163">
        <v>1</v>
      </c>
      <c r="E6" s="163"/>
      <c r="F6" s="164"/>
    </row>
    <row r="7" spans="1:6">
      <c r="A7" s="159">
        <v>2</v>
      </c>
      <c r="B7" s="159" t="s">
        <v>185</v>
      </c>
      <c r="C7" s="160" t="s">
        <v>182</v>
      </c>
      <c r="D7" s="160" t="s">
        <v>182</v>
      </c>
      <c r="E7" s="160"/>
      <c r="F7" s="165"/>
    </row>
    <row r="8" spans="1:6" ht="31.5">
      <c r="A8" s="162">
        <v>2.1</v>
      </c>
      <c r="B8" s="162" t="s">
        <v>186</v>
      </c>
      <c r="C8" s="163" t="s">
        <v>187</v>
      </c>
      <c r="D8" s="163">
        <v>1</v>
      </c>
      <c r="E8" s="163"/>
      <c r="F8" s="164"/>
    </row>
    <row r="9" spans="1:6">
      <c r="A9" s="159">
        <v>3</v>
      </c>
      <c r="B9" s="159" t="s">
        <v>188</v>
      </c>
      <c r="C9" s="160" t="s">
        <v>182</v>
      </c>
      <c r="D9" s="160" t="s">
        <v>182</v>
      </c>
      <c r="E9" s="160"/>
      <c r="F9" s="165"/>
    </row>
    <row r="10" spans="1:6" ht="33" customHeight="1">
      <c r="A10" s="162">
        <v>3.1</v>
      </c>
      <c r="B10" s="162" t="s">
        <v>189</v>
      </c>
      <c r="C10" s="163" t="s">
        <v>190</v>
      </c>
      <c r="D10" s="163">
        <v>1</v>
      </c>
      <c r="E10" s="163"/>
      <c r="F10" s="164"/>
    </row>
    <row r="11" spans="1:6" ht="21.75" customHeight="1">
      <c r="A11" s="162">
        <v>3.2</v>
      </c>
      <c r="B11" s="162" t="s">
        <v>191</v>
      </c>
      <c r="C11" s="163" t="s">
        <v>190</v>
      </c>
      <c r="D11" s="163">
        <v>1</v>
      </c>
      <c r="E11" s="163"/>
      <c r="F11" s="164"/>
    </row>
    <row r="12" spans="1:6">
      <c r="A12" s="159">
        <v>4</v>
      </c>
      <c r="B12" s="159" t="s">
        <v>192</v>
      </c>
      <c r="C12" s="160" t="s">
        <v>182</v>
      </c>
      <c r="D12" s="160" t="s">
        <v>182</v>
      </c>
      <c r="E12" s="160"/>
      <c r="F12" s="165"/>
    </row>
    <row r="13" spans="1:6">
      <c r="A13" s="162">
        <v>4.0999999999999996</v>
      </c>
      <c r="B13" s="162" t="s">
        <v>193</v>
      </c>
      <c r="C13" s="163" t="s">
        <v>190</v>
      </c>
      <c r="D13" s="163">
        <v>1</v>
      </c>
      <c r="E13" s="163"/>
      <c r="F13" s="164"/>
    </row>
    <row r="14" spans="1:6">
      <c r="A14" s="162">
        <v>4.2</v>
      </c>
      <c r="B14" s="162" t="s">
        <v>194</v>
      </c>
      <c r="C14" s="163" t="s">
        <v>190</v>
      </c>
      <c r="D14" s="163">
        <v>1</v>
      </c>
      <c r="E14" s="163"/>
      <c r="F14" s="164"/>
    </row>
    <row r="15" spans="1:6">
      <c r="A15" s="162">
        <v>4.3</v>
      </c>
      <c r="B15" s="162" t="s">
        <v>195</v>
      </c>
      <c r="C15" s="163" t="s">
        <v>190</v>
      </c>
      <c r="D15" s="163">
        <v>1</v>
      </c>
      <c r="E15" s="163"/>
      <c r="F15" s="164"/>
    </row>
    <row r="16" spans="1:6">
      <c r="A16" s="162">
        <v>4.4000000000000004</v>
      </c>
      <c r="B16" s="162" t="s">
        <v>196</v>
      </c>
      <c r="C16" s="163" t="s">
        <v>190</v>
      </c>
      <c r="D16" s="163">
        <v>1</v>
      </c>
      <c r="E16" s="163"/>
      <c r="F16" s="164"/>
    </row>
    <row r="17" spans="1:6">
      <c r="A17" s="162">
        <v>4.5</v>
      </c>
      <c r="B17" s="162" t="s">
        <v>197</v>
      </c>
      <c r="C17" s="163" t="s">
        <v>190</v>
      </c>
      <c r="D17" s="163">
        <v>1</v>
      </c>
      <c r="E17" s="163"/>
      <c r="F17" s="164"/>
    </row>
    <row r="18" spans="1:6">
      <c r="A18" s="162">
        <v>4.5999999999999996</v>
      </c>
      <c r="B18" s="162" t="s">
        <v>198</v>
      </c>
      <c r="C18" s="163" t="s">
        <v>190</v>
      </c>
      <c r="D18" s="163">
        <v>1</v>
      </c>
      <c r="E18" s="163"/>
      <c r="F18" s="164"/>
    </row>
    <row r="19" spans="1:6">
      <c r="A19" s="162">
        <v>4.7</v>
      </c>
      <c r="B19" s="162" t="s">
        <v>199</v>
      </c>
      <c r="C19" s="163" t="s">
        <v>190</v>
      </c>
      <c r="D19" s="163">
        <v>1</v>
      </c>
      <c r="E19" s="163"/>
      <c r="F19" s="164"/>
    </row>
    <row r="20" spans="1:6">
      <c r="A20" s="159">
        <v>4</v>
      </c>
      <c r="B20" s="159" t="s">
        <v>200</v>
      </c>
      <c r="C20" s="160" t="s">
        <v>182</v>
      </c>
      <c r="D20" s="160" t="s">
        <v>182</v>
      </c>
      <c r="E20" s="160"/>
      <c r="F20" s="165"/>
    </row>
    <row r="21" spans="1:6" ht="31.5">
      <c r="A21" s="162">
        <v>4.0999999999999996</v>
      </c>
      <c r="B21" s="162" t="s">
        <v>201</v>
      </c>
      <c r="C21" s="163" t="s">
        <v>190</v>
      </c>
      <c r="D21" s="163">
        <v>1</v>
      </c>
      <c r="E21" s="163"/>
      <c r="F21" s="164"/>
    </row>
    <row r="22" spans="1:6">
      <c r="A22" s="162">
        <v>4.2</v>
      </c>
      <c r="B22" s="162" t="s">
        <v>202</v>
      </c>
      <c r="C22" s="163" t="s">
        <v>190</v>
      </c>
      <c r="D22" s="163">
        <v>1</v>
      </c>
      <c r="E22" s="163"/>
      <c r="F22" s="164"/>
    </row>
    <row r="23" spans="1:6">
      <c r="A23" s="162">
        <v>4.3</v>
      </c>
      <c r="B23" s="162" t="s">
        <v>203</v>
      </c>
      <c r="C23" s="163" t="s">
        <v>190</v>
      </c>
      <c r="D23" s="163">
        <v>1</v>
      </c>
      <c r="E23" s="163"/>
      <c r="F23" s="164"/>
    </row>
    <row r="24" spans="1:6" ht="31.5">
      <c r="A24" s="159">
        <v>5</v>
      </c>
      <c r="B24" s="159" t="s">
        <v>204</v>
      </c>
      <c r="C24" s="160" t="s">
        <v>182</v>
      </c>
      <c r="D24" s="160" t="s">
        <v>182</v>
      </c>
      <c r="E24" s="160"/>
      <c r="F24" s="165"/>
    </row>
    <row r="25" spans="1:6" ht="31.5">
      <c r="A25" s="162">
        <v>5.0999999999999996</v>
      </c>
      <c r="B25" s="162" t="s">
        <v>205</v>
      </c>
      <c r="C25" s="163" t="s">
        <v>206</v>
      </c>
      <c r="D25" s="163">
        <v>1</v>
      </c>
      <c r="E25" s="163"/>
      <c r="F25" s="164"/>
    </row>
    <row r="26" spans="1:6" ht="31.5">
      <c r="A26" s="159">
        <v>6</v>
      </c>
      <c r="B26" s="159" t="s">
        <v>207</v>
      </c>
      <c r="C26" s="160" t="s">
        <v>190</v>
      </c>
      <c r="D26" s="160"/>
      <c r="E26" s="160"/>
      <c r="F26" s="165"/>
    </row>
    <row r="27" spans="1:6">
      <c r="A27" s="162">
        <v>6.1</v>
      </c>
      <c r="B27" s="162" t="s">
        <v>208</v>
      </c>
      <c r="C27" s="163" t="s">
        <v>190</v>
      </c>
      <c r="D27" s="163">
        <v>1</v>
      </c>
      <c r="E27" s="163"/>
      <c r="F27" s="164"/>
    </row>
    <row r="28" spans="1:6" ht="50.25">
      <c r="A28" s="162">
        <v>6.2</v>
      </c>
      <c r="B28" s="162" t="s">
        <v>228</v>
      </c>
      <c r="C28" s="163" t="s">
        <v>209</v>
      </c>
      <c r="D28" s="163">
        <v>1</v>
      </c>
      <c r="E28" s="163"/>
      <c r="F28" s="164"/>
    </row>
    <row r="29" spans="1:6">
      <c r="A29" s="166" t="s">
        <v>182</v>
      </c>
      <c r="B29" s="167" t="s">
        <v>210</v>
      </c>
      <c r="C29" s="168"/>
      <c r="D29" s="168"/>
      <c r="E29" s="169"/>
      <c r="F29" s="170"/>
    </row>
    <row r="30" spans="1:6">
      <c r="C30" s="171"/>
      <c r="D30" s="171"/>
      <c r="E30" s="171"/>
      <c r="F30" s="172"/>
    </row>
    <row r="31" spans="1:6">
      <c r="A31" s="173" t="s">
        <v>211</v>
      </c>
      <c r="B31" s="173"/>
      <c r="C31" s="173"/>
      <c r="D31" s="173"/>
      <c r="E31" s="173"/>
      <c r="F31" s="173"/>
    </row>
    <row r="32" spans="1:6">
      <c r="A32" s="174"/>
      <c r="B32" s="175"/>
      <c r="C32" s="176"/>
      <c r="D32" s="176"/>
      <c r="E32" s="177"/>
      <c r="F32" s="178"/>
    </row>
    <row r="33" spans="1:6">
      <c r="A33" s="179" t="s">
        <v>16</v>
      </c>
      <c r="B33" s="179" t="s">
        <v>1</v>
      </c>
      <c r="C33" s="180" t="s">
        <v>175</v>
      </c>
      <c r="D33" s="180" t="s">
        <v>3</v>
      </c>
      <c r="E33" s="180" t="s">
        <v>212</v>
      </c>
      <c r="F33" s="181" t="s">
        <v>213</v>
      </c>
    </row>
    <row r="34" spans="1:6">
      <c r="A34" s="179"/>
      <c r="B34" s="179"/>
      <c r="C34" s="180"/>
      <c r="D34" s="180"/>
      <c r="E34" s="180"/>
      <c r="F34" s="181"/>
    </row>
    <row r="35" spans="1:6">
      <c r="A35" s="182">
        <v>1</v>
      </c>
      <c r="B35" s="183" t="s">
        <v>214</v>
      </c>
      <c r="C35" s="184" t="s">
        <v>26</v>
      </c>
      <c r="D35" s="185">
        <v>150</v>
      </c>
      <c r="E35" s="186"/>
      <c r="F35" s="187"/>
    </row>
    <row r="36" spans="1:6">
      <c r="A36" s="182">
        <v>2</v>
      </c>
      <c r="B36" s="183" t="s">
        <v>215</v>
      </c>
      <c r="C36" s="185" t="s">
        <v>26</v>
      </c>
      <c r="D36" s="185">
        <v>120</v>
      </c>
      <c r="E36" s="188"/>
      <c r="F36" s="189"/>
    </row>
    <row r="37" spans="1:6">
      <c r="A37" s="182">
        <v>3</v>
      </c>
      <c r="B37" s="183" t="s">
        <v>216</v>
      </c>
      <c r="C37" s="185" t="s">
        <v>26</v>
      </c>
      <c r="D37" s="185">
        <v>100</v>
      </c>
      <c r="E37" s="186"/>
      <c r="F37" s="187"/>
    </row>
    <row r="38" spans="1:6" ht="31.5">
      <c r="A38" s="182">
        <v>4</v>
      </c>
      <c r="B38" s="183" t="s">
        <v>217</v>
      </c>
      <c r="C38" s="185" t="s">
        <v>26</v>
      </c>
      <c r="D38" s="185">
        <v>100</v>
      </c>
      <c r="E38" s="186"/>
      <c r="F38" s="187"/>
    </row>
    <row r="39" spans="1:6">
      <c r="A39" s="182">
        <v>5</v>
      </c>
      <c r="B39" s="183" t="s">
        <v>218</v>
      </c>
      <c r="C39" s="185" t="s">
        <v>26</v>
      </c>
      <c r="D39" s="185">
        <v>100</v>
      </c>
      <c r="E39" s="186"/>
      <c r="F39" s="187"/>
    </row>
    <row r="40" spans="1:6">
      <c r="A40" s="182">
        <v>6</v>
      </c>
      <c r="B40" s="183" t="s">
        <v>219</v>
      </c>
      <c r="C40" s="185" t="s">
        <v>220</v>
      </c>
      <c r="D40" s="185">
        <v>1</v>
      </c>
      <c r="E40" s="186"/>
      <c r="F40" s="187"/>
    </row>
    <row r="41" spans="1:6">
      <c r="A41" s="182">
        <v>7</v>
      </c>
      <c r="B41" s="190" t="s">
        <v>221</v>
      </c>
      <c r="C41" s="184" t="s">
        <v>222</v>
      </c>
      <c r="D41" s="184">
        <v>2</v>
      </c>
      <c r="E41" s="186"/>
      <c r="F41" s="187"/>
    </row>
    <row r="42" spans="1:6" ht="31.5">
      <c r="A42" s="182">
        <v>8</v>
      </c>
      <c r="B42" s="191" t="s">
        <v>223</v>
      </c>
      <c r="C42" s="192" t="s">
        <v>222</v>
      </c>
      <c r="D42" s="192">
        <v>1</v>
      </c>
      <c r="E42" s="188"/>
      <c r="F42" s="193"/>
    </row>
    <row r="43" spans="1:6" ht="34.5">
      <c r="A43" s="182">
        <v>9</v>
      </c>
      <c r="B43" s="191" t="s">
        <v>229</v>
      </c>
      <c r="C43" s="192" t="s">
        <v>222</v>
      </c>
      <c r="D43" s="192">
        <v>1</v>
      </c>
      <c r="E43" s="188"/>
      <c r="F43" s="193"/>
    </row>
    <row r="44" spans="1:6">
      <c r="A44" s="166"/>
      <c r="B44" s="167" t="s">
        <v>224</v>
      </c>
      <c r="C44" s="168"/>
      <c r="D44" s="168"/>
      <c r="E44" s="169"/>
      <c r="F44" s="170"/>
    </row>
    <row r="45" spans="1:6" ht="16.5" thickBot="1">
      <c r="C45" s="171"/>
      <c r="D45" s="171"/>
      <c r="E45" s="171"/>
      <c r="F45" s="172"/>
    </row>
    <row r="46" spans="1:6" ht="16.5" thickBot="1">
      <c r="A46" s="194"/>
      <c r="B46" s="195" t="s">
        <v>225</v>
      </c>
      <c r="C46" s="196"/>
      <c r="D46" s="196"/>
      <c r="E46" s="196"/>
      <c r="F46" s="197"/>
    </row>
    <row r="47" spans="1:6">
      <c r="C47" s="171"/>
      <c r="D47" s="171"/>
      <c r="E47" s="171"/>
      <c r="F47" s="172"/>
    </row>
    <row r="94" spans="9:9">
      <c r="I94" s="149" t="s">
        <v>226</v>
      </c>
    </row>
    <row r="96" spans="9:9">
      <c r="I96" s="149" t="s">
        <v>226</v>
      </c>
    </row>
    <row r="359" spans="9:9">
      <c r="I359" s="149" t="s">
        <v>226</v>
      </c>
    </row>
    <row r="606" spans="9:9">
      <c r="I606" s="149" t="s">
        <v>226</v>
      </c>
    </row>
    <row r="608" spans="9:9">
      <c r="I608" s="149" t="s">
        <v>226</v>
      </c>
    </row>
    <row r="609" spans="9:9">
      <c r="I609" s="149" t="s">
        <v>226</v>
      </c>
    </row>
    <row r="8605" spans="9:9">
      <c r="I8605" s="149" t="s">
        <v>226</v>
      </c>
    </row>
    <row r="8607" spans="9:9">
      <c r="I8607" s="149" t="s">
        <v>226</v>
      </c>
    </row>
  </sheetData>
  <mergeCells count="8">
    <mergeCell ref="A2:F2"/>
    <mergeCell ref="A31:F31"/>
    <mergeCell ref="A33:A34"/>
    <mergeCell ref="B33:B34"/>
    <mergeCell ref="C33:C34"/>
    <mergeCell ref="D33:D34"/>
    <mergeCell ref="E33:E34"/>
    <mergeCell ref="F33:F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
  <sheetViews>
    <sheetView topLeftCell="A68" zoomScale="80" zoomScaleNormal="80" zoomScalePageLayoutView="80" workbookViewId="0">
      <selection activeCell="B81" sqref="B81:B86"/>
    </sheetView>
  </sheetViews>
  <sheetFormatPr baseColWidth="10" defaultColWidth="11.42578125" defaultRowHeight="15.75"/>
  <cols>
    <col min="1" max="1" width="9.42578125" style="296" customWidth="1"/>
    <col min="2" max="2" width="78.42578125" style="296" customWidth="1"/>
    <col min="3" max="3" width="10" style="296" customWidth="1"/>
    <col min="4" max="4" width="13.28515625" style="297" customWidth="1"/>
    <col min="5" max="5" width="15.140625" style="296" customWidth="1"/>
    <col min="6" max="6" width="21.42578125" style="296" customWidth="1"/>
    <col min="7" max="16384" width="11.42578125" style="296"/>
  </cols>
  <sheetData>
    <row r="1" spans="1:6" ht="40.5" customHeight="1" thickBot="1">
      <c r="A1" s="299" t="s">
        <v>230</v>
      </c>
      <c r="B1" s="300"/>
      <c r="C1" s="300"/>
      <c r="D1" s="300"/>
      <c r="E1" s="300"/>
      <c r="F1" s="301"/>
    </row>
    <row r="2" spans="1:6" ht="23.25" customHeight="1" thickBot="1">
      <c r="A2" s="302" t="s">
        <v>127</v>
      </c>
      <c r="B2" s="303"/>
      <c r="C2" s="303"/>
      <c r="D2" s="303"/>
      <c r="E2" s="303"/>
      <c r="F2" s="304"/>
    </row>
    <row r="3" spans="1:6" ht="25.5" customHeight="1" thickBot="1">
      <c r="A3" s="305" t="s">
        <v>118</v>
      </c>
      <c r="B3" s="306"/>
      <c r="C3" s="306"/>
      <c r="D3" s="306"/>
      <c r="E3" s="306"/>
      <c r="F3" s="307"/>
    </row>
    <row r="4" spans="1:6" ht="23.25" customHeight="1">
      <c r="A4" s="215" t="s">
        <v>0</v>
      </c>
      <c r="B4" s="308" t="s">
        <v>1</v>
      </c>
      <c r="C4" s="309" t="s">
        <v>2</v>
      </c>
      <c r="D4" s="310" t="s">
        <v>3</v>
      </c>
      <c r="E4" s="309" t="s">
        <v>4</v>
      </c>
      <c r="F4" s="311" t="s">
        <v>5</v>
      </c>
    </row>
    <row r="5" spans="1:6" ht="23.25" customHeight="1">
      <c r="A5" s="312" t="s">
        <v>44</v>
      </c>
      <c r="B5" s="313" t="s">
        <v>134</v>
      </c>
      <c r="C5" s="314"/>
      <c r="D5" s="315"/>
      <c r="E5" s="314"/>
      <c r="F5" s="316"/>
    </row>
    <row r="6" spans="1:6" ht="27.75" customHeight="1">
      <c r="A6" s="198" t="s">
        <v>107</v>
      </c>
      <c r="B6" s="199" t="s">
        <v>6</v>
      </c>
      <c r="C6" s="201" t="s">
        <v>7</v>
      </c>
      <c r="D6" s="200">
        <v>1</v>
      </c>
      <c r="E6" s="201"/>
      <c r="F6" s="202"/>
    </row>
    <row r="7" spans="1:6" ht="24.6" customHeight="1">
      <c r="A7" s="231"/>
      <c r="B7" s="244" t="s">
        <v>139</v>
      </c>
      <c r="C7" s="245"/>
      <c r="D7" s="246"/>
      <c r="E7" s="245"/>
      <c r="F7" s="203"/>
    </row>
    <row r="8" spans="1:6" ht="22.15" customHeight="1">
      <c r="A8" s="215"/>
      <c r="B8" s="317"/>
      <c r="C8" s="318"/>
      <c r="D8" s="319"/>
      <c r="E8" s="226"/>
      <c r="F8" s="320"/>
    </row>
    <row r="9" spans="1:6">
      <c r="A9" s="321" t="s">
        <v>45</v>
      </c>
      <c r="B9" s="322" t="s">
        <v>8</v>
      </c>
      <c r="C9" s="205"/>
      <c r="D9" s="206"/>
      <c r="E9" s="205"/>
      <c r="F9" s="323"/>
    </row>
    <row r="10" spans="1:6">
      <c r="A10" s="321"/>
      <c r="B10" s="322"/>
      <c r="C10" s="205"/>
      <c r="D10" s="206"/>
      <c r="E10" s="205"/>
      <c r="F10" s="323"/>
    </row>
    <row r="11" spans="1:6">
      <c r="A11" s="234" t="s">
        <v>46</v>
      </c>
      <c r="B11" s="322" t="s">
        <v>43</v>
      </c>
      <c r="C11" s="205"/>
      <c r="D11" s="206"/>
      <c r="E11" s="205"/>
      <c r="F11" s="323"/>
    </row>
    <row r="12" spans="1:6">
      <c r="A12" s="234" t="s">
        <v>47</v>
      </c>
      <c r="B12" s="235" t="s">
        <v>9</v>
      </c>
      <c r="C12" s="205"/>
      <c r="D12" s="206"/>
      <c r="E12" s="205"/>
      <c r="F12" s="323"/>
    </row>
    <row r="13" spans="1:6" ht="18.75" customHeight="1">
      <c r="A13" s="204" t="s">
        <v>48</v>
      </c>
      <c r="B13" s="107" t="s">
        <v>10</v>
      </c>
      <c r="C13" s="205" t="s">
        <v>11</v>
      </c>
      <c r="D13" s="206">
        <v>32.200000000000003</v>
      </c>
      <c r="E13" s="205"/>
      <c r="F13" s="207"/>
    </row>
    <row r="14" spans="1:6" ht="24.75" customHeight="1">
      <c r="A14" s="204" t="s">
        <v>49</v>
      </c>
      <c r="B14" s="208" t="s">
        <v>128</v>
      </c>
      <c r="C14" s="201" t="s">
        <v>11</v>
      </c>
      <c r="D14" s="200">
        <v>339.6</v>
      </c>
      <c r="E14" s="201"/>
      <c r="F14" s="209"/>
    </row>
    <row r="15" spans="1:6" ht="24" customHeight="1">
      <c r="A15" s="210"/>
      <c r="B15" s="210" t="s">
        <v>42</v>
      </c>
      <c r="C15" s="210"/>
      <c r="D15" s="210"/>
      <c r="E15" s="210"/>
      <c r="F15" s="211"/>
    </row>
    <row r="16" spans="1:6" ht="24" customHeight="1">
      <c r="A16" s="212"/>
      <c r="B16" s="213"/>
      <c r="C16" s="213"/>
      <c r="D16" s="213"/>
      <c r="E16" s="213"/>
      <c r="F16" s="214"/>
    </row>
    <row r="17" spans="1:9" ht="24.75" customHeight="1">
      <c r="A17" s="215" t="s">
        <v>50</v>
      </c>
      <c r="B17" s="216" t="s">
        <v>119</v>
      </c>
      <c r="C17" s="217"/>
      <c r="D17" s="218"/>
      <c r="E17" s="217"/>
      <c r="F17" s="219"/>
    </row>
    <row r="18" spans="1:9" ht="23.25" customHeight="1">
      <c r="A18" s="212" t="s">
        <v>51</v>
      </c>
      <c r="B18" s="220" t="s">
        <v>12</v>
      </c>
      <c r="C18" s="205" t="s">
        <v>11</v>
      </c>
      <c r="D18" s="218">
        <v>1.99</v>
      </c>
      <c r="E18" s="217"/>
      <c r="F18" s="219"/>
    </row>
    <row r="19" spans="1:9" ht="21.75" customHeight="1">
      <c r="A19" s="212" t="s">
        <v>52</v>
      </c>
      <c r="B19" s="220" t="s">
        <v>33</v>
      </c>
      <c r="C19" s="205" t="s">
        <v>11</v>
      </c>
      <c r="D19" s="206">
        <v>2</v>
      </c>
      <c r="E19" s="205"/>
      <c r="F19" s="207"/>
    </row>
    <row r="20" spans="1:9" ht="21.75" customHeight="1">
      <c r="A20" s="212" t="s">
        <v>53</v>
      </c>
      <c r="B20" s="220" t="s">
        <v>34</v>
      </c>
      <c r="C20" s="205" t="s">
        <v>11</v>
      </c>
      <c r="D20" s="206">
        <v>2.35</v>
      </c>
      <c r="E20" s="205"/>
      <c r="F20" s="207"/>
    </row>
    <row r="21" spans="1:9" ht="23.25" customHeight="1">
      <c r="A21" s="212" t="s">
        <v>54</v>
      </c>
      <c r="B21" s="221" t="s">
        <v>163</v>
      </c>
      <c r="C21" s="205" t="s">
        <v>11</v>
      </c>
      <c r="D21" s="206">
        <v>9.6</v>
      </c>
      <c r="E21" s="205"/>
      <c r="F21" s="207"/>
    </row>
    <row r="22" spans="1:9" ht="39" customHeight="1">
      <c r="A22" s="212" t="s">
        <v>55</v>
      </c>
      <c r="B22" s="220" t="s">
        <v>164</v>
      </c>
      <c r="C22" s="205" t="s">
        <v>11</v>
      </c>
      <c r="D22" s="206">
        <v>30</v>
      </c>
      <c r="E22" s="205"/>
      <c r="F22" s="207"/>
    </row>
    <row r="23" spans="1:9" ht="21.75" customHeight="1">
      <c r="A23" s="210"/>
      <c r="B23" s="222" t="s">
        <v>56</v>
      </c>
      <c r="C23" s="223" t="s">
        <v>11</v>
      </c>
      <c r="D23" s="224">
        <f>SUM(D18:D22)</f>
        <v>45.94</v>
      </c>
      <c r="E23" s="223"/>
      <c r="F23" s="211"/>
    </row>
    <row r="24" spans="1:9" ht="21.75" customHeight="1">
      <c r="A24" s="204"/>
      <c r="B24" s="225"/>
      <c r="C24" s="226"/>
      <c r="D24" s="227"/>
      <c r="E24" s="226"/>
      <c r="F24" s="228"/>
    </row>
    <row r="25" spans="1:9" ht="24.75" customHeight="1">
      <c r="A25" s="229"/>
      <c r="B25" s="230" t="s">
        <v>140</v>
      </c>
      <c r="C25" s="231"/>
      <c r="D25" s="232"/>
      <c r="E25" s="231"/>
      <c r="F25" s="233"/>
    </row>
    <row r="26" spans="1:9">
      <c r="A26" s="234"/>
      <c r="B26" s="235"/>
      <c r="C26" s="236"/>
      <c r="D26" s="237"/>
      <c r="E26" s="236"/>
      <c r="F26" s="238"/>
    </row>
    <row r="27" spans="1:9" ht="22.5" customHeight="1">
      <c r="A27" s="239" t="s">
        <v>57</v>
      </c>
      <c r="B27" s="235" t="s">
        <v>58</v>
      </c>
      <c r="C27" s="205"/>
      <c r="D27" s="206"/>
      <c r="E27" s="205"/>
      <c r="F27" s="207"/>
    </row>
    <row r="28" spans="1:9" ht="24" customHeight="1">
      <c r="A28" s="240" t="s">
        <v>59</v>
      </c>
      <c r="B28" s="235" t="s">
        <v>60</v>
      </c>
      <c r="C28" s="205"/>
      <c r="D28" s="206"/>
      <c r="E28" s="205"/>
      <c r="F28" s="207"/>
    </row>
    <row r="29" spans="1:9" ht="51.75" customHeight="1">
      <c r="A29" s="241" t="s">
        <v>65</v>
      </c>
      <c r="B29" s="220" t="s">
        <v>129</v>
      </c>
      <c r="C29" s="205" t="s">
        <v>13</v>
      </c>
      <c r="D29" s="206">
        <v>60</v>
      </c>
      <c r="E29" s="205"/>
      <c r="F29" s="207"/>
    </row>
    <row r="30" spans="1:9" ht="31.5">
      <c r="A30" s="241" t="s">
        <v>66</v>
      </c>
      <c r="B30" s="220" t="s">
        <v>160</v>
      </c>
      <c r="C30" s="205" t="s">
        <v>13</v>
      </c>
      <c r="D30" s="342">
        <v>405</v>
      </c>
      <c r="E30" s="343"/>
      <c r="F30" s="344"/>
    </row>
    <row r="31" spans="1:9" ht="49.5" customHeight="1">
      <c r="A31" s="241" t="s">
        <v>85</v>
      </c>
      <c r="B31" s="107" t="s">
        <v>161</v>
      </c>
      <c r="C31" s="242" t="s">
        <v>13</v>
      </c>
      <c r="D31" s="345">
        <v>144</v>
      </c>
      <c r="E31" s="346"/>
      <c r="F31" s="347"/>
      <c r="I31" s="324"/>
    </row>
    <row r="32" spans="1:9" ht="27.75" customHeight="1">
      <c r="A32" s="241" t="s">
        <v>86</v>
      </c>
      <c r="B32" s="220" t="s">
        <v>84</v>
      </c>
      <c r="C32" s="205" t="s">
        <v>13</v>
      </c>
      <c r="D32" s="206">
        <v>122.5</v>
      </c>
      <c r="E32" s="205"/>
      <c r="F32" s="207"/>
    </row>
    <row r="33" spans="1:9" ht="27.75" customHeight="1">
      <c r="A33" s="240" t="s">
        <v>61</v>
      </c>
      <c r="B33" s="235" t="s">
        <v>159</v>
      </c>
      <c r="C33" s="205"/>
      <c r="D33" s="206"/>
      <c r="E33" s="205"/>
      <c r="F33" s="207"/>
    </row>
    <row r="34" spans="1:9" ht="26.25" customHeight="1">
      <c r="A34" s="241" t="s">
        <v>62</v>
      </c>
      <c r="B34" s="220" t="s">
        <v>31</v>
      </c>
      <c r="C34" s="205" t="s">
        <v>11</v>
      </c>
      <c r="D34" s="206">
        <v>3.64</v>
      </c>
      <c r="E34" s="205"/>
      <c r="F34" s="207"/>
    </row>
    <row r="35" spans="1:9" ht="27" customHeight="1">
      <c r="A35" s="241" t="s">
        <v>63</v>
      </c>
      <c r="B35" s="220" t="s">
        <v>120</v>
      </c>
      <c r="C35" s="205" t="s">
        <v>11</v>
      </c>
      <c r="D35" s="206">
        <v>6.4</v>
      </c>
      <c r="E35" s="205"/>
      <c r="F35" s="207"/>
      <c r="I35" s="325"/>
    </row>
    <row r="36" spans="1:9" ht="34.5" customHeight="1">
      <c r="A36" s="241" t="s">
        <v>64</v>
      </c>
      <c r="B36" s="221" t="s">
        <v>130</v>
      </c>
      <c r="C36" s="201" t="s">
        <v>11</v>
      </c>
      <c r="D36" s="200">
        <v>1.6</v>
      </c>
      <c r="E36" s="205"/>
      <c r="F36" s="207"/>
    </row>
    <row r="37" spans="1:9" ht="27" customHeight="1">
      <c r="A37" s="243"/>
      <c r="B37" s="244" t="s">
        <v>141</v>
      </c>
      <c r="C37" s="245"/>
      <c r="D37" s="246">
        <f>SUM(D34:D36)</f>
        <v>11.64</v>
      </c>
      <c r="E37" s="245"/>
      <c r="F37" s="247"/>
    </row>
    <row r="38" spans="1:9" ht="27" customHeight="1">
      <c r="A38" s="248"/>
      <c r="B38" s="225"/>
      <c r="C38" s="226"/>
      <c r="D38" s="227"/>
      <c r="E38" s="226"/>
      <c r="F38" s="249"/>
    </row>
    <row r="39" spans="1:9" ht="27" customHeight="1">
      <c r="A39" s="250" t="s">
        <v>67</v>
      </c>
      <c r="B39" s="103" t="s">
        <v>68</v>
      </c>
      <c r="C39" s="226"/>
      <c r="D39" s="227"/>
      <c r="E39" s="226"/>
      <c r="F39" s="228"/>
    </row>
    <row r="40" spans="1:9" ht="27" customHeight="1">
      <c r="A40" s="250" t="s">
        <v>69</v>
      </c>
      <c r="B40" s="103" t="s">
        <v>70</v>
      </c>
      <c r="C40" s="226"/>
      <c r="D40" s="227"/>
      <c r="E40" s="226"/>
      <c r="F40" s="228"/>
    </row>
    <row r="41" spans="1:9" ht="27" customHeight="1">
      <c r="A41" s="251" t="s">
        <v>73</v>
      </c>
      <c r="B41" s="220" t="s">
        <v>39</v>
      </c>
      <c r="C41" s="252" t="s">
        <v>14</v>
      </c>
      <c r="D41" s="206">
        <v>398</v>
      </c>
      <c r="E41" s="206"/>
      <c r="F41" s="253"/>
    </row>
    <row r="42" spans="1:9" ht="27" customHeight="1">
      <c r="A42" s="251" t="s">
        <v>74</v>
      </c>
      <c r="B42" s="220" t="s">
        <v>38</v>
      </c>
      <c r="C42" s="252" t="s">
        <v>14</v>
      </c>
      <c r="D42" s="206">
        <v>376.15</v>
      </c>
      <c r="E42" s="206"/>
      <c r="F42" s="253"/>
    </row>
    <row r="43" spans="1:9" ht="27" customHeight="1">
      <c r="A43" s="251" t="s">
        <v>75</v>
      </c>
      <c r="B43" s="220" t="s">
        <v>36</v>
      </c>
      <c r="C43" s="252" t="s">
        <v>14</v>
      </c>
      <c r="D43" s="206">
        <v>270</v>
      </c>
      <c r="E43" s="206"/>
      <c r="F43" s="253"/>
    </row>
    <row r="44" spans="1:9" ht="27" customHeight="1">
      <c r="A44" s="251" t="s">
        <v>76</v>
      </c>
      <c r="B44" s="220" t="s">
        <v>37</v>
      </c>
      <c r="C44" s="252" t="s">
        <v>14</v>
      </c>
      <c r="D44" s="206">
        <v>625</v>
      </c>
      <c r="E44" s="206"/>
      <c r="F44" s="253"/>
    </row>
    <row r="45" spans="1:9" ht="27" customHeight="1">
      <c r="A45" s="251" t="s">
        <v>77</v>
      </c>
      <c r="B45" s="220" t="s">
        <v>40</v>
      </c>
      <c r="C45" s="205" t="s">
        <v>26</v>
      </c>
      <c r="D45" s="206">
        <v>97.5</v>
      </c>
      <c r="E45" s="205"/>
      <c r="F45" s="253"/>
    </row>
    <row r="46" spans="1:9" ht="27" customHeight="1">
      <c r="A46" s="254" t="s">
        <v>71</v>
      </c>
      <c r="B46" s="235" t="s">
        <v>72</v>
      </c>
      <c r="C46" s="205"/>
      <c r="D46" s="206"/>
      <c r="E46" s="205"/>
      <c r="F46" s="253"/>
    </row>
    <row r="47" spans="1:9" ht="39.75" customHeight="1">
      <c r="A47" s="251" t="s">
        <v>78</v>
      </c>
      <c r="B47" s="220" t="s">
        <v>121</v>
      </c>
      <c r="C47" s="252" t="s">
        <v>13</v>
      </c>
      <c r="D47" s="206">
        <v>602</v>
      </c>
      <c r="E47" s="206"/>
      <c r="F47" s="253"/>
    </row>
    <row r="48" spans="1:9" ht="27" customHeight="1">
      <c r="A48" s="255"/>
      <c r="B48" s="256" t="s">
        <v>142</v>
      </c>
      <c r="C48" s="245"/>
      <c r="D48" s="246"/>
      <c r="E48" s="245"/>
      <c r="F48" s="257"/>
    </row>
    <row r="49" spans="1:9" ht="27" customHeight="1">
      <c r="A49" s="254"/>
      <c r="B49" s="103"/>
      <c r="C49" s="226"/>
      <c r="D49" s="227"/>
      <c r="E49" s="226"/>
      <c r="F49" s="258"/>
    </row>
    <row r="50" spans="1:9">
      <c r="A50" s="326" t="s">
        <v>79</v>
      </c>
      <c r="B50" s="322" t="s">
        <v>80</v>
      </c>
      <c r="C50" s="226"/>
      <c r="D50" s="227"/>
      <c r="E50" s="226"/>
      <c r="F50" s="228"/>
    </row>
    <row r="51" spans="1:9" ht="22.5" customHeight="1">
      <c r="A51" s="239" t="s">
        <v>81</v>
      </c>
      <c r="B51" s="235" t="s">
        <v>28</v>
      </c>
      <c r="C51" s="252"/>
      <c r="D51" s="252"/>
      <c r="E51" s="252"/>
      <c r="F51" s="259"/>
    </row>
    <row r="52" spans="1:9" ht="27" customHeight="1">
      <c r="A52" s="239" t="s">
        <v>87</v>
      </c>
      <c r="B52" s="235" t="s">
        <v>29</v>
      </c>
      <c r="C52" s="252"/>
      <c r="D52" s="252"/>
      <c r="E52" s="252"/>
      <c r="F52" s="259"/>
    </row>
    <row r="53" spans="1:9" ht="47.25">
      <c r="A53" s="241" t="s">
        <v>90</v>
      </c>
      <c r="B53" s="220" t="s">
        <v>35</v>
      </c>
      <c r="C53" s="252" t="s">
        <v>13</v>
      </c>
      <c r="D53" s="339">
        <v>30</v>
      </c>
      <c r="E53" s="339"/>
      <c r="F53" s="340"/>
      <c r="H53" s="226"/>
      <c r="I53" s="228"/>
    </row>
    <row r="54" spans="1:9" ht="22.5" customHeight="1">
      <c r="A54" s="241" t="s">
        <v>131</v>
      </c>
      <c r="B54" s="220" t="s">
        <v>30</v>
      </c>
      <c r="C54" s="252" t="s">
        <v>26</v>
      </c>
      <c r="D54" s="339">
        <v>26</v>
      </c>
      <c r="E54" s="339"/>
      <c r="F54" s="340"/>
      <c r="H54" s="252"/>
      <c r="I54" s="259"/>
    </row>
    <row r="55" spans="1:9" ht="22.5" customHeight="1">
      <c r="A55" s="240" t="s">
        <v>88</v>
      </c>
      <c r="B55" s="235" t="s">
        <v>89</v>
      </c>
      <c r="C55" s="252"/>
      <c r="D55" s="339"/>
      <c r="E55" s="339"/>
      <c r="F55" s="340"/>
    </row>
    <row r="56" spans="1:9" ht="39" customHeight="1" thickBot="1">
      <c r="A56" s="241" t="s">
        <v>91</v>
      </c>
      <c r="B56" s="220" t="s">
        <v>165</v>
      </c>
      <c r="C56" s="252" t="s">
        <v>13</v>
      </c>
      <c r="D56" s="341">
        <v>30</v>
      </c>
      <c r="E56" s="339"/>
      <c r="F56" s="340"/>
    </row>
    <row r="57" spans="1:9" ht="26.25" customHeight="1" thickBot="1">
      <c r="A57" s="260"/>
      <c r="B57" s="261" t="s">
        <v>92</v>
      </c>
      <c r="C57" s="262" t="s">
        <v>11</v>
      </c>
      <c r="D57" s="263"/>
      <c r="E57" s="262"/>
      <c r="F57" s="264"/>
    </row>
    <row r="58" spans="1:9" ht="16.5" customHeight="1">
      <c r="A58" s="265"/>
      <c r="B58" s="266"/>
      <c r="C58" s="267"/>
      <c r="D58" s="267"/>
      <c r="E58" s="267"/>
      <c r="F58" s="268"/>
    </row>
    <row r="59" spans="1:9" ht="25.5" customHeight="1">
      <c r="A59" s="239" t="s">
        <v>82</v>
      </c>
      <c r="B59" s="235" t="s">
        <v>15</v>
      </c>
      <c r="C59" s="269"/>
      <c r="D59" s="237"/>
      <c r="E59" s="237"/>
      <c r="F59" s="238"/>
    </row>
    <row r="60" spans="1:9" ht="31.5">
      <c r="A60" s="270" t="s">
        <v>94</v>
      </c>
      <c r="B60" s="220" t="s">
        <v>133</v>
      </c>
      <c r="C60" s="252" t="s">
        <v>27</v>
      </c>
      <c r="D60" s="206">
        <v>4</v>
      </c>
      <c r="E60" s="206"/>
      <c r="F60" s="207"/>
    </row>
    <row r="61" spans="1:9" ht="58.5" customHeight="1">
      <c r="A61" s="270" t="s">
        <v>95</v>
      </c>
      <c r="B61" s="220" t="s">
        <v>132</v>
      </c>
      <c r="C61" s="252" t="s">
        <v>27</v>
      </c>
      <c r="D61" s="206">
        <v>2</v>
      </c>
      <c r="E61" s="206"/>
      <c r="F61" s="207"/>
    </row>
    <row r="62" spans="1:9" s="327" customFormat="1" ht="36" customHeight="1">
      <c r="A62" s="270" t="s">
        <v>96</v>
      </c>
      <c r="B62" s="220" t="s">
        <v>41</v>
      </c>
      <c r="C62" s="252" t="s">
        <v>27</v>
      </c>
      <c r="D62" s="206">
        <v>3</v>
      </c>
      <c r="E62" s="206"/>
      <c r="F62" s="207"/>
    </row>
    <row r="63" spans="1:9" ht="27" customHeight="1">
      <c r="A63" s="271"/>
      <c r="B63" s="244" t="s">
        <v>93</v>
      </c>
      <c r="C63" s="245"/>
      <c r="D63" s="245">
        <f>SUM(D34:D36)</f>
        <v>11.64</v>
      </c>
      <c r="E63" s="245"/>
      <c r="F63" s="264"/>
    </row>
    <row r="64" spans="1:9" ht="27" customHeight="1">
      <c r="A64" s="239"/>
      <c r="B64" s="225"/>
      <c r="C64" s="226"/>
      <c r="D64" s="226"/>
      <c r="E64" s="226"/>
      <c r="F64" s="228"/>
    </row>
    <row r="65" spans="1:8" ht="26.25" customHeight="1">
      <c r="A65" s="102" t="s">
        <v>83</v>
      </c>
      <c r="B65" s="91" t="s">
        <v>105</v>
      </c>
      <c r="C65" s="91"/>
      <c r="D65" s="272"/>
      <c r="E65" s="273"/>
      <c r="F65" s="274"/>
    </row>
    <row r="66" spans="1:8" ht="26.25" customHeight="1">
      <c r="A66" s="72" t="s">
        <v>166</v>
      </c>
      <c r="B66" s="275" t="s">
        <v>152</v>
      </c>
      <c r="C66" s="74" t="s">
        <v>138</v>
      </c>
      <c r="D66" s="276">
        <v>1</v>
      </c>
      <c r="E66" s="277"/>
      <c r="F66" s="278"/>
    </row>
    <row r="67" spans="1:8" ht="32.25" customHeight="1">
      <c r="A67" s="72" t="s">
        <v>167</v>
      </c>
      <c r="B67" s="279" t="s">
        <v>153</v>
      </c>
      <c r="C67" s="74" t="s">
        <v>106</v>
      </c>
      <c r="D67" s="276">
        <v>12.9</v>
      </c>
      <c r="E67" s="280"/>
      <c r="F67" s="278"/>
    </row>
    <row r="68" spans="1:8" ht="24" customHeight="1">
      <c r="A68" s="281"/>
      <c r="B68" s="282"/>
      <c r="C68" s="283"/>
      <c r="D68" s="284"/>
      <c r="E68" s="283"/>
      <c r="F68" s="274"/>
    </row>
    <row r="69" spans="1:8" ht="24" customHeight="1">
      <c r="A69" s="285"/>
      <c r="B69" s="286" t="s">
        <v>168</v>
      </c>
      <c r="C69" s="287"/>
      <c r="D69" s="288"/>
      <c r="E69" s="287"/>
      <c r="F69" s="289"/>
    </row>
    <row r="70" spans="1:8" s="83" customFormat="1" ht="24" customHeight="1">
      <c r="A70" s="290"/>
      <c r="B70" s="291"/>
      <c r="C70" s="292"/>
      <c r="D70" s="293"/>
      <c r="E70" s="292"/>
      <c r="F70" s="294"/>
    </row>
    <row r="71" spans="1:8" ht="26.25" customHeight="1" thickBot="1">
      <c r="A71" s="295"/>
      <c r="B71" s="328" t="s">
        <v>162</v>
      </c>
      <c r="C71" s="329"/>
      <c r="D71" s="329"/>
      <c r="E71" s="329"/>
      <c r="F71" s="330"/>
    </row>
    <row r="72" spans="1:8" ht="30" customHeight="1"/>
    <row r="73" spans="1:8" ht="23.25" customHeight="1">
      <c r="A73" s="336" t="s">
        <v>126</v>
      </c>
      <c r="B73" s="127" t="s">
        <v>170</v>
      </c>
      <c r="C73" s="127"/>
      <c r="D73" s="128"/>
      <c r="E73" s="129"/>
      <c r="F73" s="337"/>
    </row>
    <row r="74" spans="1:8" ht="63">
      <c r="A74" s="72" t="s">
        <v>104</v>
      </c>
      <c r="B74" s="131" t="s">
        <v>171</v>
      </c>
      <c r="C74" s="132" t="s">
        <v>109</v>
      </c>
      <c r="D74" s="133">
        <v>1</v>
      </c>
      <c r="E74" s="132"/>
      <c r="F74" s="77"/>
    </row>
    <row r="75" spans="1:8">
      <c r="A75" s="135"/>
      <c r="B75" s="136" t="s">
        <v>117</v>
      </c>
      <c r="C75" s="136"/>
      <c r="D75" s="137"/>
      <c r="E75" s="137"/>
      <c r="F75" s="138"/>
    </row>
    <row r="76" spans="1:8" ht="16.5" thickBot="1"/>
    <row r="77" spans="1:8" ht="29.25" customHeight="1" thickBot="1">
      <c r="A77" s="298"/>
      <c r="B77" s="331" t="s">
        <v>151</v>
      </c>
      <c r="C77" s="332"/>
      <c r="D77" s="333"/>
      <c r="E77" s="332"/>
      <c r="F77" s="334"/>
      <c r="H77" s="335"/>
    </row>
    <row r="90" spans="8:8">
      <c r="H90" s="296">
        <f>+G90/12</f>
        <v>0</v>
      </c>
    </row>
  </sheetData>
  <mergeCells count="3">
    <mergeCell ref="A1:F1"/>
    <mergeCell ref="A2:F2"/>
    <mergeCell ref="A3:F3"/>
  </mergeCells>
  <phoneticPr fontId="2" type="noConversion"/>
  <pageMargins left="1.0899999999999999" right="0.7" top="0.75" bottom="0.75" header="0.3" footer="0.3"/>
  <pageSetup scale="55" orientation="portrait" horizontalDpi="300" verticalDpi="300" r:id="rId1"/>
  <headerFooter>
    <oddFooter>&amp;R&amp;P - &amp;N</oddFooter>
  </headerFooter>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tabSelected="1" workbookViewId="0">
      <selection activeCell="F29" sqref="F29"/>
    </sheetView>
  </sheetViews>
  <sheetFormatPr baseColWidth="10" defaultColWidth="11.5703125" defaultRowHeight="15"/>
  <cols>
    <col min="1" max="1" width="6.5703125" customWidth="1"/>
    <col min="2" max="2" width="66.28515625" customWidth="1"/>
    <col min="3" max="3" width="26" customWidth="1"/>
  </cols>
  <sheetData>
    <row r="1" spans="1:8" ht="15.75" thickBot="1"/>
    <row r="2" spans="1:8" ht="48.75" customHeight="1" thickBot="1">
      <c r="A2" s="35" t="s">
        <v>149</v>
      </c>
      <c r="B2" s="36"/>
      <c r="C2" s="37"/>
    </row>
    <row r="3" spans="1:8" ht="18" thickBot="1">
      <c r="A3" s="2"/>
      <c r="B3" s="2"/>
      <c r="C3" s="3"/>
    </row>
    <row r="4" spans="1:8" ht="18.75" customHeight="1" thickBot="1">
      <c r="A4" s="38" t="s">
        <v>122</v>
      </c>
      <c r="B4" s="39"/>
      <c r="C4" s="40"/>
    </row>
    <row r="5" spans="1:8" ht="9" customHeight="1" thickBot="1">
      <c r="A5" s="2"/>
      <c r="B5" s="2"/>
      <c r="C5" s="3"/>
    </row>
    <row r="6" spans="1:8" ht="21.75" customHeight="1" thickBot="1">
      <c r="A6" s="25" t="s">
        <v>146</v>
      </c>
      <c r="B6" s="26" t="s">
        <v>17</v>
      </c>
      <c r="C6" s="27" t="s">
        <v>18</v>
      </c>
    </row>
    <row r="7" spans="1:8" ht="18" thickBot="1">
      <c r="A7" s="13"/>
      <c r="B7" s="14"/>
      <c r="C7" s="15"/>
    </row>
    <row r="8" spans="1:8" ht="13.5" customHeight="1" thickBot="1">
      <c r="A8" s="41"/>
      <c r="B8" s="42"/>
      <c r="C8" s="43"/>
    </row>
    <row r="9" spans="1:8" ht="23.25" customHeight="1" thickBot="1">
      <c r="A9" s="28" t="s">
        <v>16</v>
      </c>
      <c r="B9" s="29" t="s">
        <v>17</v>
      </c>
      <c r="C9" s="30" t="s">
        <v>18</v>
      </c>
    </row>
    <row r="10" spans="1:8">
      <c r="A10" s="18"/>
      <c r="B10" s="19"/>
      <c r="C10" s="20"/>
    </row>
    <row r="11" spans="1:8" ht="21" thickBot="1">
      <c r="A11" s="4"/>
      <c r="B11" s="21" t="s">
        <v>19</v>
      </c>
      <c r="C11" s="6"/>
    </row>
    <row r="12" spans="1:8" ht="20.25">
      <c r="A12" s="4"/>
      <c r="B12" s="33"/>
      <c r="C12" s="6"/>
    </row>
    <row r="13" spans="1:8" ht="17.25">
      <c r="A13" s="10"/>
      <c r="B13" s="5"/>
      <c r="C13" s="6"/>
    </row>
    <row r="14" spans="1:8" ht="17.25">
      <c r="A14" s="7" t="s">
        <v>24</v>
      </c>
      <c r="B14" s="23" t="s">
        <v>231</v>
      </c>
      <c r="C14" s="34">
        <f>+'LOT1 Clotures+Mirador+Cheek p'!F26</f>
        <v>0</v>
      </c>
      <c r="H14" s="1"/>
    </row>
    <row r="15" spans="1:8" ht="17.25">
      <c r="A15" s="16"/>
      <c r="B15" s="5"/>
      <c r="C15" s="34"/>
    </row>
    <row r="16" spans="1:8" ht="17.25">
      <c r="A16" s="7" t="s">
        <v>25</v>
      </c>
      <c r="B16" s="5" t="s">
        <v>150</v>
      </c>
      <c r="C16" s="34">
        <f>+'LOT1 Clotures+Mirador+Cheek p'!F31</f>
        <v>0</v>
      </c>
    </row>
    <row r="17" spans="1:3" ht="22.5" customHeight="1">
      <c r="A17" s="10"/>
      <c r="B17" s="5"/>
      <c r="C17" s="6"/>
    </row>
    <row r="18" spans="1:3" ht="25.5" customHeight="1" thickBot="1">
      <c r="A18" s="17"/>
      <c r="B18" s="22" t="s">
        <v>20</v>
      </c>
      <c r="C18" s="24">
        <f>SUM(C13:C17)</f>
        <v>0</v>
      </c>
    </row>
    <row r="19" spans="1:3" ht="21.75" customHeight="1" thickBot="1">
      <c r="A19" s="28" t="s">
        <v>16</v>
      </c>
      <c r="B19" s="29" t="s">
        <v>17</v>
      </c>
      <c r="C19" s="30" t="s">
        <v>18</v>
      </c>
    </row>
    <row r="20" spans="1:3" ht="17.25">
      <c r="A20" s="4"/>
      <c r="B20" s="5"/>
      <c r="C20" s="6"/>
    </row>
    <row r="21" spans="1:3" ht="20.25">
      <c r="A21" s="7"/>
      <c r="B21" s="8" t="s">
        <v>21</v>
      </c>
      <c r="C21" s="6"/>
    </row>
    <row r="22" spans="1:3" ht="17.25">
      <c r="A22" s="7"/>
      <c r="B22" s="9"/>
      <c r="C22" s="32"/>
    </row>
    <row r="23" spans="1:3" ht="17.25">
      <c r="A23" s="7" t="s">
        <v>148</v>
      </c>
      <c r="B23" s="9" t="s">
        <v>115</v>
      </c>
      <c r="C23" s="6">
        <f>B37</f>
        <v>0</v>
      </c>
    </row>
    <row r="24" spans="1:3" ht="15.75" customHeight="1">
      <c r="A24" s="7"/>
      <c r="B24" s="9"/>
      <c r="C24" s="6"/>
    </row>
    <row r="25" spans="1:3" ht="23.25" customHeight="1">
      <c r="A25" s="11"/>
      <c r="B25" s="12" t="s">
        <v>22</v>
      </c>
      <c r="C25" s="31">
        <f>SUM(C22:C23)</f>
        <v>0</v>
      </c>
    </row>
    <row r="26" spans="1:3" ht="15.75" thickBot="1"/>
    <row r="27" spans="1:3" ht="21.75" customHeight="1" thickBot="1">
      <c r="A27" s="28" t="s">
        <v>16</v>
      </c>
      <c r="B27" s="29" t="s">
        <v>17</v>
      </c>
      <c r="C27" s="30" t="s">
        <v>18</v>
      </c>
    </row>
    <row r="28" spans="1:3" ht="17.25">
      <c r="A28" s="4"/>
      <c r="B28" s="5"/>
      <c r="C28" s="6"/>
    </row>
    <row r="29" spans="1:3" ht="20.25">
      <c r="A29" s="7"/>
      <c r="B29" s="8" t="s">
        <v>23</v>
      </c>
      <c r="C29" s="6"/>
    </row>
    <row r="30" spans="1:3" ht="17.25">
      <c r="A30" s="7"/>
      <c r="B30" s="5"/>
      <c r="C30" s="6"/>
    </row>
    <row r="31" spans="1:3" ht="34.5">
      <c r="A31" s="7" t="s">
        <v>24</v>
      </c>
      <c r="B31" s="338" t="s">
        <v>147</v>
      </c>
      <c r="C31" s="6">
        <f>+'LOT 3 Hangar Agricole'!F104</f>
        <v>0</v>
      </c>
    </row>
    <row r="32" spans="1:3" ht="15.75" customHeight="1">
      <c r="A32" s="7"/>
      <c r="B32" s="9"/>
      <c r="C32" s="6"/>
    </row>
    <row r="33" spans="1:3" ht="23.25" customHeight="1">
      <c r="A33" s="11"/>
      <c r="B33" s="12" t="s">
        <v>232</v>
      </c>
      <c r="C33" s="31">
        <f>SUM(C30:C31)</f>
        <v>0</v>
      </c>
    </row>
  </sheetData>
  <mergeCells count="3">
    <mergeCell ref="A2:C2"/>
    <mergeCell ref="A4:C4"/>
    <mergeCell ref="A8:C8"/>
  </mergeCells>
  <pageMargins left="0.7" right="0.56999999999999995"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LOT1 Clotures+Mirador+Cheek p</vt:lpstr>
      <vt:lpstr>LOT 2 FORAGE</vt:lpstr>
      <vt:lpstr>LOT 3 Hangar Agricole</vt:lpstr>
      <vt:lpstr>RECAP </vt:lpstr>
      <vt:lpstr>'LOT 3 Hangar Agricole'!Zone_d_impression</vt:lpstr>
      <vt:lpstr>'LOT1 Clotures+Mirador+Cheek p'!Zone_d_impression</vt:lpstr>
      <vt:lpstr>'RECAP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Flavien Banywesize</cp:lastModifiedBy>
  <cp:lastPrinted>2022-02-04T09:17:11Z</cp:lastPrinted>
  <dcterms:created xsi:type="dcterms:W3CDTF">2021-10-25T10:29:23Z</dcterms:created>
  <dcterms:modified xsi:type="dcterms:W3CDTF">2022-10-10T19:56:59Z</dcterms:modified>
</cp:coreProperties>
</file>