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actionaidglobal-my.sharepoint.com/personal/rachel_bahasha_actionaid_org/Documents/2022/Appel Offre 2022/AO 23 11 3 CP OCHA ITURI/"/>
    </mc:Choice>
  </mc:AlternateContent>
  <xr:revisionPtr revIDLastSave="1" documentId="8_{BF862FA2-6A1A-47B9-92CC-068C43D0E161}" xr6:coauthVersionLast="47" xr6:coauthVersionMax="47" xr10:uidLastSave="{C953FFAF-317E-4F5D-8B7A-F832CE7E21FE}"/>
  <bookViews>
    <workbookView xWindow="-120" yWindow="-120" windowWidth="20730" windowHeight="11160" firstSheet="1" activeTab="1" xr2:uid="{00000000-000D-0000-FFFF-FFFF00000000}"/>
  </bookViews>
  <sheets>
    <sheet name="Kit dignite" sheetId="1" state="hidden" r:id="rId1"/>
    <sheet name="devis Constr 3 espaces" sheetId="5" r:id="rId2"/>
    <sheet name="Vivres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4" i="5" l="1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07" i="5"/>
  <c r="F106" i="5"/>
  <c r="F105" i="5"/>
  <c r="F104" i="5"/>
  <c r="F103" i="5"/>
  <c r="F102" i="5"/>
  <c r="F99" i="5"/>
  <c r="F98" i="5"/>
  <c r="F97" i="5"/>
  <c r="F96" i="5"/>
  <c r="F95" i="5"/>
  <c r="F94" i="5"/>
  <c r="F91" i="5"/>
  <c r="F92" i="5" s="1"/>
  <c r="F88" i="5"/>
  <c r="F87" i="5"/>
  <c r="F86" i="5"/>
  <c r="F85" i="5"/>
  <c r="F89" i="5" s="1"/>
  <c r="F84" i="5"/>
  <c r="F81" i="5"/>
  <c r="F80" i="5"/>
  <c r="F79" i="5"/>
  <c r="F78" i="5"/>
  <c r="F77" i="5"/>
  <c r="F74" i="5"/>
  <c r="F73" i="5"/>
  <c r="F72" i="5"/>
  <c r="F69" i="5"/>
  <c r="F68" i="5"/>
  <c r="F67" i="5"/>
  <c r="F66" i="5"/>
  <c r="F65" i="5"/>
  <c r="F64" i="5"/>
  <c r="F58" i="5"/>
  <c r="F57" i="5"/>
  <c r="F56" i="5"/>
  <c r="F55" i="5"/>
  <c r="F54" i="5"/>
  <c r="F53" i="5"/>
  <c r="F50" i="5"/>
  <c r="F49" i="5"/>
  <c r="F48" i="5"/>
  <c r="F47" i="5"/>
  <c r="F46" i="5"/>
  <c r="F45" i="5"/>
  <c r="F42" i="5"/>
  <c r="F41" i="5"/>
  <c r="F40" i="5"/>
  <c r="F37" i="5"/>
  <c r="F36" i="5"/>
  <c r="F35" i="5"/>
  <c r="F34" i="5"/>
  <c r="F31" i="5"/>
  <c r="F30" i="5"/>
  <c r="F29" i="5"/>
  <c r="F28" i="5"/>
  <c r="F27" i="5"/>
  <c r="F26" i="5"/>
  <c r="F25" i="5"/>
  <c r="F22" i="5"/>
  <c r="F21" i="5"/>
  <c r="F20" i="5"/>
  <c r="F19" i="5"/>
  <c r="F18" i="5"/>
  <c r="F15" i="5"/>
  <c r="F14" i="5"/>
  <c r="F13" i="5"/>
  <c r="F12" i="5"/>
  <c r="F11" i="5"/>
  <c r="F10" i="5"/>
  <c r="F9" i="5"/>
  <c r="G10" i="1"/>
  <c r="G11" i="1"/>
  <c r="G12" i="1"/>
  <c r="G13" i="1"/>
  <c r="G14" i="1"/>
  <c r="G15" i="1"/>
  <c r="G16" i="1"/>
  <c r="G17" i="1"/>
  <c r="G18" i="1"/>
  <c r="G19" i="1"/>
  <c r="G9" i="1"/>
  <c r="F21" i="1"/>
  <c r="G21" i="1" s="1"/>
  <c r="F22" i="1"/>
  <c r="G22" i="1" s="1"/>
  <c r="F23" i="1"/>
  <c r="F59" i="5" l="1"/>
  <c r="F108" i="5"/>
  <c r="F135" i="5"/>
  <c r="F136" i="5" s="1"/>
  <c r="F137" i="5" s="1"/>
  <c r="F32" i="5"/>
  <c r="F38" i="5"/>
  <c r="F43" i="5"/>
  <c r="F82" i="5"/>
  <c r="F16" i="5"/>
  <c r="F60" i="5" s="1"/>
  <c r="F23" i="5"/>
  <c r="F51" i="5"/>
  <c r="F70" i="5"/>
  <c r="F75" i="5"/>
  <c r="F100" i="5"/>
  <c r="G20" i="1"/>
  <c r="G23" i="1"/>
  <c r="E12" i="4"/>
  <c r="F109" i="5" l="1"/>
  <c r="F110" i="5"/>
  <c r="G12" i="4"/>
  <c r="F111" i="5" l="1"/>
  <c r="F112" i="5" s="1"/>
</calcChain>
</file>

<file path=xl/sharedStrings.xml><?xml version="1.0" encoding="utf-8"?>
<sst xmlns="http://schemas.openxmlformats.org/spreadsheetml/2006/main" count="437" uniqueCount="260">
  <si>
    <t>N°</t>
  </si>
  <si>
    <t>Unité</t>
  </si>
  <si>
    <t>Qté</t>
  </si>
  <si>
    <t>Paquets</t>
  </si>
  <si>
    <t>Bandes hygieniques réutilisables</t>
  </si>
  <si>
    <t>Savon de toilette marque GIV à défaut NINA</t>
  </si>
  <si>
    <t xml:space="preserve">Pces </t>
  </si>
  <si>
    <t>Lotion (lait de beauté) marque GIRL FRIEND</t>
  </si>
  <si>
    <t>Pces</t>
  </si>
  <si>
    <t>Brosses à dents+ dentifrice</t>
  </si>
  <si>
    <t>LOT II. Kits PROTECTION COVID-19 aux élèves vulnérables des écoles  dans la Zone de Santé de Fizi, Minembwe et Salamabila</t>
  </si>
  <si>
    <t>Items</t>
  </si>
  <si>
    <t>PU en $</t>
  </si>
  <si>
    <t>PT en $</t>
  </si>
  <si>
    <t>Total (transport inclus)</t>
  </si>
  <si>
    <t>Kg</t>
  </si>
  <si>
    <t>Farine de maïs</t>
  </si>
  <si>
    <t>Riz</t>
  </si>
  <si>
    <t>Haricots</t>
  </si>
  <si>
    <t>Huile végétale</t>
  </si>
  <si>
    <t>L</t>
  </si>
  <si>
    <t>Sel iodé</t>
  </si>
  <si>
    <t>Feuillet de papier toilette (Papier Hygiénique) 150 Paquets de 5 papiers hygiéniques</t>
  </si>
  <si>
    <t xml:space="preserve">ADRESSE: </t>
  </si>
  <si>
    <t>Demande de cotation</t>
  </si>
  <si>
    <t xml:space="preserve">Date: </t>
  </si>
  <si>
    <t>Transport jusqu'au site:</t>
  </si>
  <si>
    <r>
      <t>b.</t>
    </r>
    <r>
      <rPr>
        <b/>
        <u/>
        <sz val="10"/>
        <color theme="1"/>
        <rFont val="Daytona"/>
        <family val="2"/>
      </rPr>
      <t>Validité de l'offre</t>
    </r>
  </si>
  <si>
    <t xml:space="preserve">TEL: </t>
  </si>
  <si>
    <t xml:space="preserve">ETS/SOCIETE: </t>
  </si>
  <si>
    <t>Description</t>
  </si>
  <si>
    <t>Fréquence</t>
  </si>
  <si>
    <t>PU</t>
  </si>
  <si>
    <t>PT</t>
  </si>
  <si>
    <t>Douzaine sous-vêtements en coton</t>
  </si>
  <si>
    <t>Collant de taille moyenne (cycliste femme)</t>
  </si>
  <si>
    <t>Canette (sceau petit format avec couvercle) avec logo ActionAid</t>
  </si>
  <si>
    <t>Savon de lessive en tige bleu</t>
  </si>
  <si>
    <t>Seau 25l grand Format + couvercle avec logo ActionAid</t>
  </si>
  <si>
    <t>Total général</t>
  </si>
  <si>
    <t>Le prix unitaire d'un kit</t>
  </si>
  <si>
    <t>Kit</t>
  </si>
  <si>
    <t>Service/kit</t>
  </si>
  <si>
    <t>Cout total de 1 kit y compris emballage et transport</t>
  </si>
  <si>
    <t xml:space="preserve">Transport jusqu'au site de distribution de 1 kit </t>
  </si>
  <si>
    <t xml:space="preserve">II. </t>
  </si>
  <si>
    <r>
      <t xml:space="preserve"> </t>
    </r>
    <r>
      <rPr>
        <b/>
        <sz val="11"/>
        <color rgb="FF000000"/>
        <rFont val="Arial"/>
        <family val="2"/>
      </rPr>
      <t>#</t>
    </r>
  </si>
  <si>
    <t xml:space="preserve">Localités </t>
  </si>
  <si>
    <t>Délai de livraison</t>
  </si>
  <si>
    <t xml:space="preserve">Observation </t>
  </si>
  <si>
    <r>
      <t>1.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 </t>
    </r>
  </si>
  <si>
    <r>
      <t>2.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 </t>
    </r>
  </si>
  <si>
    <r>
      <t>3.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 </t>
    </r>
  </si>
  <si>
    <t>I.</t>
  </si>
  <si>
    <t>Demande de cotation </t>
  </si>
  <si>
    <t xml:space="preserve"> Le délai de livraison des articles selon qu’il est indiqué dans le tableau ci-après :</t>
  </si>
  <si>
    <t>Nom de cité</t>
  </si>
  <si>
    <t>LITA</t>
  </si>
  <si>
    <t>RETHY</t>
  </si>
  <si>
    <t>FATAKI</t>
  </si>
  <si>
    <t>FOURNITURE DE KITS DE DIGNITE 373 FEMMES ET FILLES EN AGE DE PROCREATION DANS LES ZONES DE SANTE DE RETHY, LITA ET FATAKI, TERRITOIRE DE DJUGU, PROVINCE DE L’ITURI.</t>
  </si>
  <si>
    <t>Libellé</t>
  </si>
  <si>
    <t>1.</t>
  </si>
  <si>
    <t>Fondation</t>
  </si>
  <si>
    <t>1.1</t>
  </si>
  <si>
    <t>Fouille et déblai h=70cm L=60 cm</t>
  </si>
  <si>
    <t>m³</t>
  </si>
  <si>
    <t>1.2</t>
  </si>
  <si>
    <t>Semelle de propreté en béton dosée à 150 kg/m³</t>
  </si>
  <si>
    <t>1.3</t>
  </si>
  <si>
    <t>Maçonnerie en moellon h=80</t>
  </si>
  <si>
    <t>1.4</t>
  </si>
  <si>
    <t>Socle en béton armé h=0,8m, l=0,4 dosé à 350 kg/m³</t>
  </si>
  <si>
    <t>1.5</t>
  </si>
  <si>
    <t>Chape  d’égalisation en béton de 0,05mx0,40m (légèrement armé) dosé à 300 kg/m³</t>
  </si>
  <si>
    <t>1.6</t>
  </si>
  <si>
    <t>Déblais h=0, 30m</t>
  </si>
  <si>
    <t>1.7</t>
  </si>
  <si>
    <t>Remblai h=0, 30m</t>
  </si>
  <si>
    <t xml:space="preserve">sous total </t>
  </si>
  <si>
    <t>2.</t>
  </si>
  <si>
    <t xml:space="preserve">Elévation </t>
  </si>
  <si>
    <t>2.1</t>
  </si>
  <si>
    <t>Maçonnerie en briques cuites de 10,5x10x20cm</t>
  </si>
  <si>
    <t>2.2</t>
  </si>
  <si>
    <t>Maçonnerie de claustras de 10x20x40cm</t>
  </si>
  <si>
    <t>m²</t>
  </si>
  <si>
    <t>2.3</t>
  </si>
  <si>
    <t>Poteau en béton armé dosé à 350 kg/m³</t>
  </si>
  <si>
    <t>2.4</t>
  </si>
  <si>
    <t>Poutre et consoles en béton armé de 0,20x0,20</t>
  </si>
  <si>
    <t>2.5</t>
  </si>
  <si>
    <t>Chape en béton  légèrement armé sous les fermes</t>
  </si>
  <si>
    <t>3.</t>
  </si>
  <si>
    <t xml:space="preserve">Toiture  </t>
  </si>
  <si>
    <t>3.1</t>
  </si>
  <si>
    <t xml:space="preserve">Madriers pour les fermes 5/15 </t>
  </si>
  <si>
    <t>3.2</t>
  </si>
  <si>
    <t>Pose des pannes  en chevron 7/7</t>
  </si>
  <si>
    <t>3.3</t>
  </si>
  <si>
    <t>Couverture en tôles galvanisées prépeintes bleue BG 28 de 3,00 m</t>
  </si>
  <si>
    <t>3.4</t>
  </si>
  <si>
    <t>Faitière en tôles galvanisées de BG 28 long 2,20m</t>
  </si>
  <si>
    <t>ml</t>
  </si>
  <si>
    <t>3.5</t>
  </si>
  <si>
    <t>Gitage en chevron 7/7</t>
  </si>
  <si>
    <t>3.6</t>
  </si>
  <si>
    <t>Faux plafond en Triplex de 5mm, y compris lattes et  treillis d'aération</t>
  </si>
  <si>
    <t>3.7</t>
  </si>
  <si>
    <t>Pose planche de rive de 0,30 cm</t>
  </si>
  <si>
    <t>4.</t>
  </si>
  <si>
    <t xml:space="preserve">Menuiserie  </t>
  </si>
  <si>
    <t>4.1</t>
  </si>
  <si>
    <t>Porte métallique de  200x280</t>
  </si>
  <si>
    <t>pce</t>
  </si>
  <si>
    <t>4.2</t>
  </si>
  <si>
    <t>Porte métallique de  100x280</t>
  </si>
  <si>
    <t>Portes en bois de 100 x280</t>
  </si>
  <si>
    <t>4.3</t>
  </si>
  <si>
    <t>Chassis de fenêtre métallique vitré de 200x280 (vitre de 4mm) à deux ouvrants prenant le panneau entier de 1,2m anev antivol</t>
  </si>
  <si>
    <t>5.</t>
  </si>
  <si>
    <t>Revêtement</t>
  </si>
  <si>
    <t>5.1</t>
  </si>
  <si>
    <t xml:space="preserve">Béton de sous pavement dosé à 250kg/m³, ép 7cm+ lissage en même temps  </t>
  </si>
  <si>
    <t>5.2</t>
  </si>
  <si>
    <t>Enduit sur murs intérieurs dosé à 200kg/m³</t>
  </si>
  <si>
    <t>5.3</t>
  </si>
  <si>
    <t>Enduit sur murs extérieurs dosé à 200kg/m³</t>
  </si>
  <si>
    <t>6.</t>
  </si>
  <si>
    <t xml:space="preserve">Peinture </t>
  </si>
  <si>
    <t>6.1</t>
  </si>
  <si>
    <t xml:space="preserve">Badigeonnage à la  chaux </t>
  </si>
  <si>
    <t>6.2</t>
  </si>
  <si>
    <t>Peinture latex pierre de France sur murs intérieurs et extérieurs</t>
  </si>
  <si>
    <t>6.3</t>
  </si>
  <si>
    <t>Peinture email h=0,6 m murs extérieurs et pleinte de 20 cm sur murs intérieurs</t>
  </si>
  <si>
    <t>6.4</t>
  </si>
  <si>
    <t>Peinture latex sur faux plafond</t>
  </si>
  <si>
    <t>6.5</t>
  </si>
  <si>
    <t>Peinture email sur la menuiserie</t>
  </si>
  <si>
    <t>6.6</t>
  </si>
  <si>
    <t>Peinture email blanc sur planche de rive</t>
  </si>
  <si>
    <t>7.</t>
  </si>
  <si>
    <t>Troitire et rigole</t>
  </si>
  <si>
    <t>7.1</t>
  </si>
  <si>
    <t xml:space="preserve">Fouille bordure de la rigole(0,34x0,80) </t>
  </si>
  <si>
    <t>7.2</t>
  </si>
  <si>
    <t>Béton assise maçonnerie de bordure  ép=7cm, l=80 cm+ lissage en même temps</t>
  </si>
  <si>
    <t>7.3</t>
  </si>
  <si>
    <t xml:space="preserve">Maçonnerie en bordure (0,2x0,2) </t>
  </si>
  <si>
    <t>7.4</t>
  </si>
  <si>
    <t>Remblai avec hérisson de moellon h= 0,20m</t>
  </si>
  <si>
    <t>7.5</t>
  </si>
  <si>
    <t>Béton brut trottoir à 250kg/m3 ép. 7 cm  L=1m + Lissage en même temps</t>
  </si>
  <si>
    <t>7.6</t>
  </si>
  <si>
    <t>Lissage fond et bordure de la rigole</t>
  </si>
  <si>
    <t>Total construction bloc de 1 espace</t>
  </si>
  <si>
    <t>Devis estimatif pour la construction d'une latrine à fosse sèche de 3 portes  de 1 espace sûr</t>
  </si>
  <si>
    <t xml:space="preserve">LIBELLE </t>
  </si>
  <si>
    <t>Fosse sèche</t>
  </si>
  <si>
    <t xml:space="preserve">Fouille </t>
  </si>
  <si>
    <t>Béton de propreté   en béton légèrement armé ép=10 cm</t>
  </si>
  <si>
    <t>Maçonnerie en moellon</t>
  </si>
  <si>
    <t>Béton armé pour poutre dosé à 350 kg/m³</t>
  </si>
  <si>
    <t>Béton armé pour dalle ép=10cm dosé à 350 kg/m³</t>
  </si>
  <si>
    <t>Tuyaux PVC + accessoires de ventillation</t>
  </si>
  <si>
    <t>Elévation</t>
  </si>
  <si>
    <t>Maçonnerie en briques cuites y compris rejointoyage</t>
  </si>
  <si>
    <t>Chainage en béton armé dosé à 350 kg/m³</t>
  </si>
  <si>
    <t xml:space="preserve">Toiture   </t>
  </si>
  <si>
    <t>Madrier de 5x15</t>
  </si>
  <si>
    <t>m3</t>
  </si>
  <si>
    <t>Pannes  chevrons 7/7</t>
  </si>
  <si>
    <t>m2</t>
  </si>
  <si>
    <t>Planche de rive</t>
  </si>
  <si>
    <t>Enduit ciment lissé Sol Boxes ép.2,5 dosé à 400kg/m³</t>
  </si>
  <si>
    <t>Enduit intérieur Fosse  dosé à 300 kg/m³ ép. 2,5 cm</t>
  </si>
  <si>
    <t>Enduit au mortier de ciment sur murs intérieurs</t>
  </si>
  <si>
    <t>4.4</t>
  </si>
  <si>
    <t>Enduit au mortier de ciment sur murs extérieurs</t>
  </si>
  <si>
    <t>4.5</t>
  </si>
  <si>
    <t>Crépi tyrolien h=1,00 m sur extérieurs dosé à 300kg/m3</t>
  </si>
  <si>
    <t>Ménuiserie</t>
  </si>
  <si>
    <t>Porte  en bois de 75x200 avec crochet</t>
  </si>
  <si>
    <t>Peinture</t>
  </si>
  <si>
    <t xml:space="preserve">Badigeonnage à la chaux sur murs </t>
  </si>
  <si>
    <t>Latex sur murs intérieurs</t>
  </si>
  <si>
    <t>Email sur murs intérieurs (h=1,50m)</t>
  </si>
  <si>
    <t>Latex sur murs extérieurs</t>
  </si>
  <si>
    <t>Email bleu sur menuiserie</t>
  </si>
  <si>
    <t>Email  marron sur planche de rive</t>
  </si>
  <si>
    <t>Stockage d'eau</t>
  </si>
  <si>
    <t>Gouttières avec accessoires de fixation</t>
  </si>
  <si>
    <t>Descente des eaux de la pluie en PVC Ø110 jusqu'à la citerne</t>
  </si>
  <si>
    <t>Masse ou assise citerne en maçonnerie avec enduit au mortier ciment</t>
  </si>
  <si>
    <t>Enduit</t>
  </si>
  <si>
    <t>Citerne de capacité 1000 litres</t>
  </si>
  <si>
    <t>7.7</t>
  </si>
  <si>
    <t>Aménagement de l'aire de puisage</t>
  </si>
  <si>
    <t>fft</t>
  </si>
  <si>
    <t>7.8</t>
  </si>
  <si>
    <t>7.9</t>
  </si>
  <si>
    <t>Total construction bloc sanitaire</t>
  </si>
  <si>
    <t>Total construction de 1 espace sûr avec 1 bloc de latrine</t>
  </si>
  <si>
    <t>Main d'œuvre (30% du total construction de 1 espace sûr avec 1 bloc de latrine)</t>
  </si>
  <si>
    <t xml:space="preserve">Cout total de construction de 1 espace sûr y compris 1 bloc de latrine et la main d'oeuvre </t>
  </si>
  <si>
    <t xml:space="preserve">8. </t>
  </si>
  <si>
    <t>8.1</t>
  </si>
  <si>
    <t>Machine à coudres+ accessoires/Pédale (SINGER)</t>
  </si>
  <si>
    <t>8.2</t>
  </si>
  <si>
    <t>Tissus à broder</t>
  </si>
  <si>
    <t>rouleau</t>
  </si>
  <si>
    <t>8.3</t>
  </si>
  <si>
    <t>Files à tricoter (Couleur noir et blanc)</t>
  </si>
  <si>
    <t>pq de 12 pce</t>
  </si>
  <si>
    <t>8.4</t>
  </si>
  <si>
    <t>Crochets</t>
  </si>
  <si>
    <t>pq de 50 pce</t>
  </si>
  <si>
    <t>8.5</t>
  </si>
  <si>
    <t>Fil à coudre</t>
  </si>
  <si>
    <t>8.6</t>
  </si>
  <si>
    <t>Ciseau de couture</t>
  </si>
  <si>
    <t>8.7</t>
  </si>
  <si>
    <t>Metre ruban</t>
  </si>
  <si>
    <t>8.8</t>
  </si>
  <si>
    <t>Chaises plastics/adultes</t>
  </si>
  <si>
    <t>8.9</t>
  </si>
  <si>
    <t>Chaises plastics/Enfants</t>
  </si>
  <si>
    <t>8.10</t>
  </si>
  <si>
    <t>Table plastics</t>
  </si>
  <si>
    <t>8.11</t>
  </si>
  <si>
    <t>Etagère pour les classeurs</t>
  </si>
  <si>
    <t>8.12</t>
  </si>
  <si>
    <t>Panneaux solaire</t>
  </si>
  <si>
    <t>8.13</t>
  </si>
  <si>
    <t>Convertisseurs</t>
  </si>
  <si>
    <t>8.14</t>
  </si>
  <si>
    <t>Batterie de Voltage</t>
  </si>
  <si>
    <t>8.15</t>
  </si>
  <si>
    <t>Empoule solaire</t>
  </si>
  <si>
    <t>8.16</t>
  </si>
  <si>
    <t>Main-d'œuvre installation des paneaux</t>
  </si>
  <si>
    <t>h/j</t>
  </si>
  <si>
    <t>8.17</t>
  </si>
  <si>
    <t>Corde d'ammmage /NET/thérapie</t>
  </si>
  <si>
    <t>8.18</t>
  </si>
  <si>
    <t>Cahier ministre</t>
  </si>
  <si>
    <t>8.19</t>
  </si>
  <si>
    <t>Rame de papier</t>
  </si>
  <si>
    <t>carton de 5 rame</t>
  </si>
  <si>
    <t>Prix total équipement</t>
  </si>
  <si>
    <t>Total de transport jusqu'au site de livraison</t>
  </si>
  <si>
    <t>Rethy centre à 5 Km de Hôpital général.</t>
  </si>
  <si>
    <t>Fataki :</t>
  </si>
  <si>
    <t>Katoto centre</t>
  </si>
  <si>
    <t xml:space="preserve"> Le délai de livraison selon qu’il est indiqué dans le tableau ci-après :</t>
  </si>
  <si>
    <t>Transport jusqu'au site</t>
  </si>
  <si>
    <t>LOT1 DEVIS ESTIMATIF POUR LA CONSTRUCTION DE 1 ESPACE SUR</t>
  </si>
  <si>
    <t>LOT2. Devis estimatif d'équipement y compris transport des équipements de 1 espace sûr</t>
  </si>
  <si>
    <t>Construction et équipement des 3 éspaces sûrs dans les ZS de Rethy, Fataki et Lita, territoire de Djugu/ Province de l'Ituri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</si>
</sst>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409]* #,##0.00_ ;_-[$$-409]* \-#,##0.00\ ;_-[$$-409]* &quot;-&quot;??_ ;_-@_ "/>
    <numFmt numFmtId="166" formatCode="_-* #,##0.00\ _€_-;\-* #,##0.00\ _€_-;_-* &quot;-&quot;??\ _€_-;_-@_-"/>
    <numFmt numFmtId="167" formatCode="_-[$$-409]* #,##0_ ;_-[$$-409]* \-#,##0\ ;_-[$$-409]* &quot;-&quot;??_ ;_-@_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Daytona"/>
      <family val="2"/>
    </font>
    <font>
      <b/>
      <sz val="10"/>
      <color theme="1"/>
      <name val="Daytona"/>
      <family val="2"/>
    </font>
    <font>
      <sz val="10"/>
      <color theme="1"/>
      <name val="Daytona"/>
      <family val="2"/>
    </font>
    <font>
      <b/>
      <i/>
      <sz val="10"/>
      <color theme="1"/>
      <name val="Daytona"/>
      <family val="2"/>
    </font>
    <font>
      <b/>
      <u/>
      <sz val="10"/>
      <color theme="1"/>
      <name val="Daytona"/>
      <family val="2"/>
    </font>
    <font>
      <sz val="10"/>
      <name val="Daytona"/>
      <family val="2"/>
    </font>
    <font>
      <b/>
      <sz val="10"/>
      <name val="Daytona"/>
      <family val="2"/>
    </font>
    <font>
      <b/>
      <sz val="10"/>
      <color rgb="FFFF0000"/>
      <name val="Daytona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7"/>
      <color rgb="FF000000"/>
      <name val="Times New Roman"/>
      <family val="1"/>
    </font>
    <font>
      <sz val="11"/>
      <color rgb="FF000000"/>
      <name val="Dayton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C4D79B"/>
        <bgColor rgb="FF000000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1" applyFont="1" applyBorder="1" applyAlignment="1">
      <alignment horizontal="center" vertical="center"/>
    </xf>
    <xf numFmtId="164" fontId="2" fillId="0" borderId="9" xfId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3" xfId="1" applyFont="1" applyBorder="1" applyAlignment="1">
      <alignment horizontal="left" vertical="center"/>
    </xf>
    <xf numFmtId="164" fontId="2" fillId="0" borderId="9" xfId="1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164" fontId="6" fillId="2" borderId="7" xfId="1" applyFont="1" applyFill="1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/>
    <xf numFmtId="0" fontId="9" fillId="0" borderId="12" xfId="0" applyFont="1" applyBorder="1"/>
    <xf numFmtId="0" fontId="9" fillId="0" borderId="16" xfId="0" applyFont="1" applyBorder="1"/>
    <xf numFmtId="0" fontId="9" fillId="0" borderId="9" xfId="0" applyFont="1" applyBorder="1"/>
    <xf numFmtId="0" fontId="9" fillId="0" borderId="10" xfId="0" applyFont="1" applyBorder="1"/>
    <xf numFmtId="0" fontId="9" fillId="0" borderId="1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5" fontId="0" fillId="0" borderId="0" xfId="0" applyNumberFormat="1"/>
    <xf numFmtId="0" fontId="8" fillId="2" borderId="2" xfId="0" applyFont="1" applyFill="1" applyBorder="1" applyAlignment="1">
      <alignment horizontal="left" vertical="top" wrapText="1"/>
    </xf>
    <xf numFmtId="0" fontId="8" fillId="0" borderId="4" xfId="0" applyFont="1" applyBorder="1"/>
    <xf numFmtId="0" fontId="9" fillId="0" borderId="15" xfId="0" applyFont="1" applyBorder="1"/>
    <xf numFmtId="0" fontId="9" fillId="0" borderId="13" xfId="0" applyFont="1" applyBorder="1"/>
    <xf numFmtId="0" fontId="9" fillId="0" borderId="5" xfId="0" applyFont="1" applyBorder="1"/>
    <xf numFmtId="0" fontId="9" fillId="0" borderId="8" xfId="0" applyFont="1" applyBorder="1"/>
    <xf numFmtId="164" fontId="13" fillId="0" borderId="11" xfId="0" applyNumberFormat="1" applyFont="1" applyBorder="1" applyAlignment="1">
      <alignment horizontal="left" vertical="center" wrapText="1"/>
    </xf>
    <xf numFmtId="165" fontId="12" fillId="0" borderId="17" xfId="2" applyNumberFormat="1" applyFont="1" applyFill="1" applyBorder="1" applyAlignment="1">
      <alignment vertical="center"/>
    </xf>
    <xf numFmtId="164" fontId="12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5" fontId="8" fillId="4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right"/>
    </xf>
    <xf numFmtId="165" fontId="9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 wrapText="1"/>
    </xf>
    <xf numFmtId="0" fontId="9" fillId="3" borderId="14" xfId="0" applyFont="1" applyFill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65" fontId="8" fillId="4" borderId="21" xfId="0" applyNumberFormat="1" applyFont="1" applyFill="1" applyBorder="1" applyAlignment="1">
      <alignment horizontal="center" vertical="center"/>
    </xf>
    <xf numFmtId="0" fontId="9" fillId="0" borderId="2" xfId="0" applyFont="1" applyBorder="1"/>
    <xf numFmtId="164" fontId="9" fillId="5" borderId="21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4" fillId="0" borderId="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 wrapText="1" indent="2"/>
    </xf>
    <xf numFmtId="0" fontId="16" fillId="0" borderId="24" xfId="0" applyFont="1" applyBorder="1" applyAlignment="1">
      <alignment vertical="center" wrapText="1"/>
    </xf>
    <xf numFmtId="0" fontId="16" fillId="0" borderId="25" xfId="0" applyFont="1" applyBorder="1" applyAlignment="1">
      <alignment horizontal="left" vertical="center" wrapText="1" indent="2"/>
    </xf>
    <xf numFmtId="0" fontId="16" fillId="0" borderId="26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18" fillId="0" borderId="26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9" fillId="7" borderId="27" xfId="0" applyFont="1" applyFill="1" applyBorder="1" applyAlignment="1">
      <alignment horizontal="center"/>
    </xf>
    <xf numFmtId="0" fontId="19" fillId="7" borderId="28" xfId="0" applyFont="1" applyFill="1" applyBorder="1" applyAlignment="1">
      <alignment horizontal="left" wrapText="1"/>
    </xf>
    <xf numFmtId="0" fontId="19" fillId="7" borderId="28" xfId="0" applyFont="1" applyFill="1" applyBorder="1" applyAlignment="1">
      <alignment horizontal="center"/>
    </xf>
    <xf numFmtId="0" fontId="19" fillId="7" borderId="28" xfId="0" applyFont="1" applyFill="1" applyBorder="1" applyAlignment="1">
      <alignment horizontal="left"/>
    </xf>
    <xf numFmtId="165" fontId="19" fillId="7" borderId="28" xfId="0" applyNumberFormat="1" applyFont="1" applyFill="1" applyBorder="1" applyAlignment="1">
      <alignment horizontal="center"/>
    </xf>
    <xf numFmtId="165" fontId="19" fillId="7" borderId="29" xfId="3" applyNumberFormat="1" applyFont="1" applyFill="1" applyBorder="1" applyAlignment="1">
      <alignment horizontal="center"/>
    </xf>
    <xf numFmtId="0" fontId="19" fillId="0" borderId="30" xfId="0" applyFont="1" applyBorder="1"/>
    <xf numFmtId="0" fontId="19" fillId="0" borderId="11" xfId="0" applyFont="1" applyBorder="1" applyAlignment="1">
      <alignment wrapText="1"/>
    </xf>
    <xf numFmtId="0" fontId="20" fillId="0" borderId="11" xfId="0" applyFont="1" applyBorder="1"/>
    <xf numFmtId="0" fontId="20" fillId="0" borderId="11" xfId="0" applyFont="1" applyBorder="1" applyAlignment="1">
      <alignment horizontal="left"/>
    </xf>
    <xf numFmtId="165" fontId="20" fillId="0" borderId="11" xfId="0" applyNumberFormat="1" applyFont="1" applyBorder="1"/>
    <xf numFmtId="165" fontId="20" fillId="0" borderId="17" xfId="3" applyNumberFormat="1" applyFont="1" applyFill="1" applyBorder="1"/>
    <xf numFmtId="0" fontId="20" fillId="0" borderId="30" xfId="0" applyFont="1" applyBorder="1"/>
    <xf numFmtId="0" fontId="20" fillId="0" borderId="11" xfId="0" applyFont="1" applyBorder="1" applyAlignment="1">
      <alignment wrapText="1"/>
    </xf>
    <xf numFmtId="165" fontId="19" fillId="9" borderId="17" xfId="3" applyNumberFormat="1" applyFont="1" applyFill="1" applyBorder="1"/>
    <xf numFmtId="0" fontId="19" fillId="0" borderId="11" xfId="0" applyFont="1" applyBorder="1"/>
    <xf numFmtId="0" fontId="19" fillId="0" borderId="11" xfId="0" applyFont="1" applyBorder="1" applyAlignment="1">
      <alignment horizontal="left"/>
    </xf>
    <xf numFmtId="165" fontId="19" fillId="0" borderId="11" xfId="0" applyNumberFormat="1" applyFont="1" applyBorder="1"/>
    <xf numFmtId="165" fontId="19" fillId="0" borderId="17" xfId="3" applyNumberFormat="1" applyFont="1" applyFill="1" applyBorder="1"/>
    <xf numFmtId="0" fontId="19" fillId="0" borderId="0" xfId="0" applyFont="1"/>
    <xf numFmtId="0" fontId="20" fillId="0" borderId="11" xfId="0" applyFont="1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165" fontId="20" fillId="0" borderId="11" xfId="0" applyNumberFormat="1" applyFont="1" applyBorder="1" applyAlignment="1">
      <alignment vertical="center"/>
    </xf>
    <xf numFmtId="165" fontId="20" fillId="0" borderId="17" xfId="3" applyNumberFormat="1" applyFont="1" applyFill="1" applyBorder="1" applyAlignment="1">
      <alignment vertical="center"/>
    </xf>
    <xf numFmtId="0" fontId="20" fillId="0" borderId="31" xfId="0" applyFont="1" applyBorder="1"/>
    <xf numFmtId="165" fontId="19" fillId="9" borderId="35" xfId="3" applyNumberFormat="1" applyFont="1" applyFill="1" applyBorder="1"/>
    <xf numFmtId="0" fontId="19" fillId="0" borderId="36" xfId="0" applyFont="1" applyBorder="1" applyAlignment="1">
      <alignment horizontal="center"/>
    </xf>
    <xf numFmtId="165" fontId="19" fillId="9" borderId="39" xfId="3" applyNumberFormat="1" applyFont="1" applyFill="1" applyBorder="1" applyAlignment="1">
      <alignment horizontal="center"/>
    </xf>
    <xf numFmtId="0" fontId="19" fillId="7" borderId="36" xfId="0" applyFont="1" applyFill="1" applyBorder="1" applyAlignment="1">
      <alignment horizontal="center"/>
    </xf>
    <xf numFmtId="0" fontId="19" fillId="7" borderId="40" xfId="0" applyFont="1" applyFill="1" applyBorder="1" applyAlignment="1">
      <alignment horizontal="left" wrapText="1"/>
    </xf>
    <xf numFmtId="0" fontId="19" fillId="7" borderId="40" xfId="0" applyFont="1" applyFill="1" applyBorder="1" applyAlignment="1">
      <alignment horizontal="center"/>
    </xf>
    <xf numFmtId="0" fontId="19" fillId="7" borderId="40" xfId="0" applyFont="1" applyFill="1" applyBorder="1" applyAlignment="1">
      <alignment horizontal="left"/>
    </xf>
    <xf numFmtId="165" fontId="19" fillId="7" borderId="40" xfId="0" applyNumberFormat="1" applyFont="1" applyFill="1" applyBorder="1" applyAlignment="1">
      <alignment horizontal="center"/>
    </xf>
    <xf numFmtId="165" fontId="19" fillId="7" borderId="39" xfId="3" applyNumberFormat="1" applyFont="1" applyFill="1" applyBorder="1" applyAlignment="1">
      <alignment horizontal="center"/>
    </xf>
    <xf numFmtId="0" fontId="21" fillId="8" borderId="11" xfId="0" applyFont="1" applyFill="1" applyBorder="1" applyAlignment="1">
      <alignment vertical="center" wrapText="1"/>
    </xf>
    <xf numFmtId="0" fontId="20" fillId="0" borderId="30" xfId="0" applyFont="1" applyBorder="1" applyAlignment="1">
      <alignment horizontal="left" vertical="center"/>
    </xf>
    <xf numFmtId="165" fontId="19" fillId="9" borderId="11" xfId="3" applyNumberFormat="1" applyFont="1" applyFill="1" applyBorder="1" applyAlignment="1"/>
    <xf numFmtId="165" fontId="19" fillId="9" borderId="11" xfId="0" applyNumberFormat="1" applyFont="1" applyFill="1" applyBorder="1"/>
    <xf numFmtId="165" fontId="22" fillId="8" borderId="11" xfId="0" applyNumberFormat="1" applyFont="1" applyFill="1" applyBorder="1"/>
    <xf numFmtId="0" fontId="23" fillId="0" borderId="0" xfId="0" applyFont="1"/>
    <xf numFmtId="165" fontId="22" fillId="4" borderId="11" xfId="0" applyNumberFormat="1" applyFont="1" applyFill="1" applyBorder="1" applyAlignment="1">
      <alignment vertical="center"/>
    </xf>
    <xf numFmtId="165" fontId="23" fillId="0" borderId="0" xfId="0" applyNumberFormat="1" applyFont="1"/>
    <xf numFmtId="0" fontId="19" fillId="7" borderId="11" xfId="0" applyFont="1" applyFill="1" applyBorder="1" applyAlignment="1">
      <alignment horizontal="center"/>
    </xf>
    <xf numFmtId="0" fontId="19" fillId="7" borderId="11" xfId="0" applyFont="1" applyFill="1" applyBorder="1" applyAlignment="1">
      <alignment horizontal="left" wrapText="1"/>
    </xf>
    <xf numFmtId="0" fontId="19" fillId="7" borderId="11" xfId="0" applyFont="1" applyFill="1" applyBorder="1" applyAlignment="1">
      <alignment horizontal="left"/>
    </xf>
    <xf numFmtId="165" fontId="19" fillId="7" borderId="11" xfId="0" applyNumberFormat="1" applyFont="1" applyFill="1" applyBorder="1" applyAlignment="1">
      <alignment horizontal="center"/>
    </xf>
    <xf numFmtId="165" fontId="19" fillId="7" borderId="11" xfId="3" applyNumberFormat="1" applyFont="1" applyFill="1" applyBorder="1" applyAlignment="1">
      <alignment horizontal="center"/>
    </xf>
    <xf numFmtId="0" fontId="23" fillId="0" borderId="11" xfId="0" applyFont="1" applyBorder="1"/>
    <xf numFmtId="0" fontId="23" fillId="0" borderId="11" xfId="0" applyFont="1" applyBorder="1" applyAlignment="1">
      <alignment vertical="center" wrapText="1"/>
    </xf>
    <xf numFmtId="165" fontId="23" fillId="0" borderId="11" xfId="0" applyNumberFormat="1" applyFont="1" applyBorder="1"/>
    <xf numFmtId="0" fontId="23" fillId="0" borderId="11" xfId="0" applyFont="1" applyBorder="1" applyAlignment="1">
      <alignment vertical="center"/>
    </xf>
    <xf numFmtId="165" fontId="23" fillId="0" borderId="11" xfId="0" applyNumberFormat="1" applyFont="1" applyBorder="1" applyAlignment="1">
      <alignment vertical="center"/>
    </xf>
    <xf numFmtId="0" fontId="22" fillId="8" borderId="11" xfId="0" applyFont="1" applyFill="1" applyBorder="1" applyAlignment="1">
      <alignment vertical="center" wrapText="1"/>
    </xf>
    <xf numFmtId="0" fontId="22" fillId="8" borderId="11" xfId="0" applyFont="1" applyFill="1" applyBorder="1"/>
    <xf numFmtId="0" fontId="22" fillId="4" borderId="11" xfId="0" applyFont="1" applyFill="1" applyBorder="1" applyAlignment="1">
      <alignment vertical="center" wrapText="1"/>
    </xf>
    <xf numFmtId="0" fontId="22" fillId="4" borderId="11" xfId="0" applyFont="1" applyFill="1" applyBorder="1"/>
    <xf numFmtId="165" fontId="22" fillId="4" borderId="11" xfId="0" applyNumberFormat="1" applyFont="1" applyFill="1" applyBorder="1"/>
    <xf numFmtId="167" fontId="22" fillId="4" borderId="11" xfId="0" applyNumberFormat="1" applyFont="1" applyFill="1" applyBorder="1"/>
    <xf numFmtId="165" fontId="23" fillId="0" borderId="0" xfId="0" applyNumberFormat="1" applyFont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vertical="center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/>
    <xf numFmtId="165" fontId="26" fillId="0" borderId="0" xfId="0" applyNumberFormat="1" applyFont="1"/>
    <xf numFmtId="0" fontId="16" fillId="0" borderId="41" xfId="0" applyFont="1" applyBorder="1" applyAlignment="1">
      <alignment vertical="center" wrapText="1"/>
    </xf>
    <xf numFmtId="0" fontId="25" fillId="0" borderId="16" xfId="0" applyFont="1" applyBorder="1"/>
    <xf numFmtId="0" fontId="25" fillId="0" borderId="15" xfId="0" applyFont="1" applyBorder="1"/>
    <xf numFmtId="0" fontId="25" fillId="0" borderId="12" xfId="0" applyFont="1" applyBorder="1"/>
    <xf numFmtId="0" fontId="25" fillId="0" borderId="9" xfId="0" applyFont="1" applyBorder="1"/>
    <xf numFmtId="0" fontId="25" fillId="0" borderId="13" xfId="0" applyFont="1" applyBorder="1"/>
    <xf numFmtId="0" fontId="25" fillId="0" borderId="5" xfId="0" applyFont="1" applyBorder="1"/>
    <xf numFmtId="0" fontId="25" fillId="0" borderId="10" xfId="0" applyFont="1" applyBorder="1"/>
    <xf numFmtId="0" fontId="24" fillId="0" borderId="4" xfId="0" applyFont="1" applyBorder="1"/>
    <xf numFmtId="0" fontId="16" fillId="0" borderId="0" xfId="0" applyFont="1"/>
    <xf numFmtId="0" fontId="15" fillId="0" borderId="0" xfId="0" applyFont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right"/>
    </xf>
    <xf numFmtId="0" fontId="26" fillId="0" borderId="2" xfId="0" applyFont="1" applyBorder="1" applyAlignment="1">
      <alignment horizontal="left" vertical="center" wrapText="1" inden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0" fillId="5" borderId="18" xfId="0" applyFont="1" applyFill="1" applyBorder="1" applyAlignment="1">
      <alignment horizontal="right" vertical="center" wrapText="1"/>
    </xf>
    <xf numFmtId="0" fontId="10" fillId="5" borderId="19" xfId="0" applyFont="1" applyFill="1" applyBorder="1" applyAlignment="1">
      <alignment horizontal="right" vertical="center" wrapText="1"/>
    </xf>
    <xf numFmtId="0" fontId="10" fillId="5" borderId="20" xfId="0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10" fillId="5" borderId="22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21" fillId="8" borderId="18" xfId="0" applyFont="1" applyFill="1" applyBorder="1" applyAlignment="1">
      <alignment horizontal="left" vertical="center" wrapText="1"/>
    </xf>
    <xf numFmtId="0" fontId="21" fillId="8" borderId="19" xfId="0" applyFont="1" applyFill="1" applyBorder="1" applyAlignment="1">
      <alignment horizontal="left" vertical="center" wrapText="1"/>
    </xf>
    <xf numFmtId="0" fontId="21" fillId="8" borderId="20" xfId="0" applyFont="1" applyFill="1" applyBorder="1" applyAlignment="1">
      <alignment horizontal="left" vertical="center" wrapText="1"/>
    </xf>
    <xf numFmtId="0" fontId="28" fillId="6" borderId="5" xfId="0" applyFont="1" applyFill="1" applyBorder="1" applyAlignment="1">
      <alignment horizontal="center" vertical="center" wrapText="1"/>
    </xf>
    <xf numFmtId="0" fontId="28" fillId="6" borderId="10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left" wrapText="1"/>
    </xf>
    <xf numFmtId="0" fontId="21" fillId="8" borderId="32" xfId="0" applyFont="1" applyFill="1" applyBorder="1" applyAlignment="1">
      <alignment horizontal="left" vertical="center" wrapText="1"/>
    </xf>
    <xf numFmtId="0" fontId="21" fillId="8" borderId="33" xfId="0" applyFont="1" applyFill="1" applyBorder="1" applyAlignment="1">
      <alignment horizontal="left" vertical="center" wrapText="1"/>
    </xf>
    <xf numFmtId="0" fontId="21" fillId="8" borderId="34" xfId="0" applyFont="1" applyFill="1" applyBorder="1" applyAlignment="1">
      <alignment horizontal="left" vertical="center" wrapText="1"/>
    </xf>
    <xf numFmtId="0" fontId="19" fillId="8" borderId="37" xfId="0" applyFont="1" applyFill="1" applyBorder="1" applyAlignment="1">
      <alignment horizontal="left" vertical="center" wrapText="1"/>
    </xf>
    <xf numFmtId="0" fontId="19" fillId="8" borderId="7" xfId="0" applyFont="1" applyFill="1" applyBorder="1" applyAlignment="1">
      <alignment horizontal="left" vertical="center" wrapText="1"/>
    </xf>
    <xf numFmtId="0" fontId="19" fillId="8" borderId="38" xfId="0" applyFont="1" applyFill="1" applyBorder="1" applyAlignment="1">
      <alignment horizontal="left" vertical="center" wrapText="1"/>
    </xf>
    <xf numFmtId="0" fontId="19" fillId="10" borderId="6" xfId="0" applyFont="1" applyFill="1" applyBorder="1" applyAlignment="1">
      <alignment horizontal="left" wrapText="1"/>
    </xf>
    <xf numFmtId="0" fontId="19" fillId="10" borderId="7" xfId="0" applyFont="1" applyFill="1" applyBorder="1" applyAlignment="1">
      <alignment horizontal="left" wrapText="1"/>
    </xf>
    <xf numFmtId="0" fontId="19" fillId="10" borderId="8" xfId="0" applyFont="1" applyFill="1" applyBorder="1" applyAlignment="1">
      <alignment horizontal="left" wrapText="1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top" wrapText="1"/>
    </xf>
    <xf numFmtId="0" fontId="29" fillId="0" borderId="7" xfId="0" applyFont="1" applyBorder="1" applyAlignment="1">
      <alignment horizontal="center" vertical="top" wrapText="1"/>
    </xf>
    <xf numFmtId="0" fontId="29" fillId="0" borderId="8" xfId="0" applyFont="1" applyBorder="1" applyAlignment="1">
      <alignment horizontal="center" vertical="top" wrapText="1"/>
    </xf>
    <xf numFmtId="0" fontId="19" fillId="8" borderId="11" xfId="0" applyFont="1" applyFill="1" applyBorder="1" applyAlignment="1">
      <alignment horizontal="left" vertical="center" wrapText="1"/>
    </xf>
    <xf numFmtId="0" fontId="22" fillId="8" borderId="11" xfId="0" applyFont="1" applyFill="1" applyBorder="1" applyAlignment="1">
      <alignment horizontal="left" vertical="center"/>
    </xf>
    <xf numFmtId="0" fontId="22" fillId="4" borderId="11" xfId="0" applyFont="1" applyFill="1" applyBorder="1" applyAlignment="1">
      <alignment horizontal="left" vertical="center"/>
    </xf>
    <xf numFmtId="0" fontId="19" fillId="11" borderId="15" xfId="0" applyFont="1" applyFill="1" applyBorder="1" applyAlignment="1">
      <alignment horizontal="left" wrapText="1"/>
    </xf>
    <xf numFmtId="0" fontId="19" fillId="11" borderId="12" xfId="0" applyFont="1" applyFill="1" applyBorder="1" applyAlignment="1">
      <alignment horizontal="left" wrapText="1"/>
    </xf>
    <xf numFmtId="0" fontId="19" fillId="11" borderId="16" xfId="0" applyFont="1" applyFill="1" applyBorder="1" applyAlignment="1">
      <alignment horizontal="left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6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4">
    <cellStyle name="Comma 2" xfId="3" xr:uid="{ED4BDCFF-6CB6-4C02-8C0B-38DB56904366}"/>
    <cellStyle name="Comma 3" xfId="2" xr:uid="{27681A28-699E-44C0-833E-01216D6D21DD}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597648</xdr:colOff>
      <xdr:row>0</xdr:row>
      <xdr:rowOff>104589</xdr:rowOff>
    </xdr:from>
    <xdr:to>
      <xdr:col>6</xdr:col>
      <xdr:colOff>845671</xdr:colOff>
      <xdr:row>0</xdr:row>
      <xdr:rowOff>491939</xdr:rowOff>
    </xdr:to>
    <xdr:pic>
      <xdr:nvPicPr>
        <xdr:cNvPr id="2" name="Picture 1" descr="AA_Logotype100">
          <a:extLst>
            <a:ext uri="{FF2B5EF4-FFF2-40B4-BE49-F238E27FC236}">
              <a16:creationId xmlns:a16="http://schemas.microsoft.com/office/drawing/2014/main" id="{7E44E75E-06E4-2FDF-E212-167A65C6665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824" y="104589"/>
          <a:ext cx="185420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603998</xdr:colOff>
      <xdr:row>0</xdr:row>
      <xdr:rowOff>66489</xdr:rowOff>
    </xdr:from>
    <xdr:to>
      <xdr:col>5</xdr:col>
      <xdr:colOff>540871</xdr:colOff>
      <xdr:row>0</xdr:row>
      <xdr:rowOff>425450</xdr:rowOff>
    </xdr:to>
    <xdr:pic>
      <xdr:nvPicPr>
        <xdr:cNvPr id="2" name="Picture 1" descr="AA_Logotype100">
          <a:extLst>
            <a:ext uri="{FF2B5EF4-FFF2-40B4-BE49-F238E27FC236}">
              <a16:creationId xmlns:a16="http://schemas.microsoft.com/office/drawing/2014/main" id="{E232CDBE-1DC5-4E77-BE8E-6FE787B287D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5098" y="66489"/>
          <a:ext cx="1854573" cy="3589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view="pageBreakPreview" topLeftCell="A5" zoomScale="85" zoomScaleNormal="100" zoomScaleSheetLayoutView="85" workbookViewId="0">
      <selection activeCell="E1" sqref="E1:F1"/>
    </sheetView>
  </sheetViews>
  <sheetFormatPr baseColWidth="10" defaultColWidth="10.85546875" defaultRowHeight="12.75" x14ac:dyDescent="0.2"/>
  <cols>
    <col min="1" max="1" width="8" style="18" customWidth="1"/>
    <col min="2" max="2" width="76.5703125" style="18" customWidth="1"/>
    <col min="3" max="3" width="10.85546875" style="18"/>
    <col min="4" max="4" width="18.28515625" style="18" bestFit="1" customWidth="1"/>
    <col min="5" max="5" width="13.42578125" style="18" bestFit="1" customWidth="1"/>
    <col min="6" max="6" width="9.5703125" style="18" customWidth="1"/>
    <col min="7" max="7" width="15" style="18" bestFit="1" customWidth="1"/>
    <col min="8" max="16384" width="10.85546875" style="18"/>
  </cols>
  <sheetData>
    <row r="1" spans="1:7" ht="41.1" customHeight="1" x14ac:dyDescent="0.2">
      <c r="A1" s="161" t="s">
        <v>24</v>
      </c>
      <c r="B1" s="161"/>
      <c r="C1" s="161"/>
      <c r="D1" s="161"/>
      <c r="E1" s="162"/>
      <c r="F1" s="162"/>
    </row>
    <row r="2" spans="1:7" ht="39" customHeight="1" thickBot="1" x14ac:dyDescent="0.25">
      <c r="A2" s="166" t="s">
        <v>60</v>
      </c>
      <c r="B2" s="166"/>
      <c r="C2" s="166"/>
      <c r="D2" s="166"/>
      <c r="E2" s="166"/>
      <c r="F2" s="166"/>
    </row>
    <row r="3" spans="1:7" ht="15.6" customHeight="1" x14ac:dyDescent="0.2">
      <c r="A3" s="167" t="s">
        <v>29</v>
      </c>
      <c r="B3" s="168"/>
      <c r="C3" s="20"/>
      <c r="D3" s="36"/>
      <c r="E3" s="19"/>
      <c r="F3" s="20"/>
      <c r="G3" s="20"/>
    </row>
    <row r="4" spans="1:7" ht="13.5" thickBot="1" x14ac:dyDescent="0.25">
      <c r="A4" s="169" t="s">
        <v>28</v>
      </c>
      <c r="B4" s="170"/>
      <c r="C4" s="21"/>
      <c r="D4" s="37"/>
      <c r="E4" s="38"/>
      <c r="F4" s="22"/>
      <c r="G4" s="22"/>
    </row>
    <row r="5" spans="1:7" ht="15.95" customHeight="1" thickBot="1" x14ac:dyDescent="0.25">
      <c r="A5" s="171" t="s">
        <v>23</v>
      </c>
      <c r="B5" s="172"/>
      <c r="C5" s="22"/>
      <c r="D5" s="35" t="s">
        <v>25</v>
      </c>
      <c r="E5" s="163"/>
      <c r="F5" s="164"/>
      <c r="G5" s="39"/>
    </row>
    <row r="6" spans="1:7" ht="13.5" thickBot="1" x14ac:dyDescent="0.25">
      <c r="A6" s="165"/>
      <c r="B6" s="166"/>
      <c r="C6" s="166"/>
      <c r="D6" s="166"/>
      <c r="E6" s="166"/>
      <c r="F6" s="166"/>
    </row>
    <row r="7" spans="1:7" ht="13.5" thickBot="1" x14ac:dyDescent="0.25">
      <c r="A7" s="61" t="s">
        <v>53</v>
      </c>
      <c r="B7" s="173" t="s">
        <v>54</v>
      </c>
      <c r="C7" s="174"/>
      <c r="D7" s="174"/>
      <c r="E7" s="174"/>
      <c r="F7" s="174"/>
      <c r="G7" s="175"/>
    </row>
    <row r="8" spans="1:7" s="25" customFormat="1" ht="13.5" thickBot="1" x14ac:dyDescent="0.25">
      <c r="A8" s="24" t="s">
        <v>0</v>
      </c>
      <c r="B8" s="34" t="s">
        <v>30</v>
      </c>
      <c r="C8" s="24" t="s">
        <v>1</v>
      </c>
      <c r="D8" s="24" t="s">
        <v>2</v>
      </c>
      <c r="E8" s="24" t="s">
        <v>31</v>
      </c>
      <c r="F8" s="24" t="s">
        <v>32</v>
      </c>
      <c r="G8" s="24" t="s">
        <v>33</v>
      </c>
    </row>
    <row r="9" spans="1:7" x14ac:dyDescent="0.2">
      <c r="A9" s="27">
        <v>1</v>
      </c>
      <c r="B9" s="28" t="s">
        <v>34</v>
      </c>
      <c r="C9" s="28" t="s">
        <v>3</v>
      </c>
      <c r="D9" s="27">
        <v>373</v>
      </c>
      <c r="E9" s="27">
        <v>1</v>
      </c>
      <c r="F9" s="40"/>
      <c r="G9" s="41">
        <f>SUM(D9*F9)*E9</f>
        <v>0</v>
      </c>
    </row>
    <row r="10" spans="1:7" x14ac:dyDescent="0.2">
      <c r="A10" s="29">
        <v>2</v>
      </c>
      <c r="B10" s="28" t="s">
        <v>4</v>
      </c>
      <c r="C10" s="28" t="s">
        <v>3</v>
      </c>
      <c r="D10" s="27">
        <v>373</v>
      </c>
      <c r="E10" s="27">
        <v>1</v>
      </c>
      <c r="F10" s="40"/>
      <c r="G10" s="41">
        <f t="shared" ref="G10:G22" si="0">SUM(D10*F10)*E10</f>
        <v>0</v>
      </c>
    </row>
    <row r="11" spans="1:7" x14ac:dyDescent="0.2">
      <c r="A11" s="27">
        <v>3</v>
      </c>
      <c r="B11" s="28" t="s">
        <v>5</v>
      </c>
      <c r="C11" s="28" t="s">
        <v>6</v>
      </c>
      <c r="D11" s="27">
        <v>373</v>
      </c>
      <c r="E11" s="27">
        <v>1</v>
      </c>
      <c r="F11" s="40"/>
      <c r="G11" s="41">
        <f t="shared" si="0"/>
        <v>0</v>
      </c>
    </row>
    <row r="12" spans="1:7" x14ac:dyDescent="0.2">
      <c r="A12" s="29">
        <v>4</v>
      </c>
      <c r="B12" s="28" t="s">
        <v>22</v>
      </c>
      <c r="C12" s="28" t="s">
        <v>3</v>
      </c>
      <c r="D12" s="27">
        <v>373</v>
      </c>
      <c r="E12" s="27">
        <v>1</v>
      </c>
      <c r="F12" s="40"/>
      <c r="G12" s="41">
        <f t="shared" si="0"/>
        <v>0</v>
      </c>
    </row>
    <row r="13" spans="1:7" x14ac:dyDescent="0.2">
      <c r="A13" s="27">
        <v>5</v>
      </c>
      <c r="B13" s="28" t="s">
        <v>35</v>
      </c>
      <c r="C13" s="28" t="s">
        <v>6</v>
      </c>
      <c r="D13" s="27">
        <v>373</v>
      </c>
      <c r="E13" s="27">
        <v>1</v>
      </c>
      <c r="F13" s="40"/>
      <c r="G13" s="41">
        <f t="shared" si="0"/>
        <v>0</v>
      </c>
    </row>
    <row r="14" spans="1:7" x14ac:dyDescent="0.2">
      <c r="A14" s="29">
        <v>6</v>
      </c>
      <c r="B14" s="30" t="s">
        <v>7</v>
      </c>
      <c r="C14" s="28" t="s">
        <v>8</v>
      </c>
      <c r="D14" s="27">
        <v>373</v>
      </c>
      <c r="E14" s="27">
        <v>1</v>
      </c>
      <c r="F14" s="40"/>
      <c r="G14" s="41">
        <f t="shared" si="0"/>
        <v>0</v>
      </c>
    </row>
    <row r="15" spans="1:7" x14ac:dyDescent="0.2">
      <c r="A15" s="27">
        <v>7</v>
      </c>
      <c r="B15" s="28" t="s">
        <v>36</v>
      </c>
      <c r="C15" s="28" t="s">
        <v>6</v>
      </c>
      <c r="D15" s="27">
        <v>373</v>
      </c>
      <c r="E15" s="27">
        <v>1</v>
      </c>
      <c r="F15" s="40"/>
      <c r="G15" s="41">
        <f t="shared" si="0"/>
        <v>0</v>
      </c>
    </row>
    <row r="16" spans="1:7" x14ac:dyDescent="0.2">
      <c r="A16" s="29">
        <v>8</v>
      </c>
      <c r="B16" s="28" t="s">
        <v>9</v>
      </c>
      <c r="C16" s="28" t="s">
        <v>8</v>
      </c>
      <c r="D16" s="27">
        <v>373</v>
      </c>
      <c r="E16" s="27">
        <v>1</v>
      </c>
      <c r="F16" s="40"/>
      <c r="G16" s="41">
        <f t="shared" si="0"/>
        <v>0</v>
      </c>
    </row>
    <row r="17" spans="1:13" x14ac:dyDescent="0.2">
      <c r="A17" s="27">
        <v>9</v>
      </c>
      <c r="B17" s="28" t="s">
        <v>37</v>
      </c>
      <c r="C17" s="28" t="s">
        <v>8</v>
      </c>
      <c r="D17" s="27">
        <v>373</v>
      </c>
      <c r="E17" s="27">
        <v>1</v>
      </c>
      <c r="F17" s="40"/>
      <c r="G17" s="41">
        <f t="shared" si="0"/>
        <v>0</v>
      </c>
    </row>
    <row r="18" spans="1:13" x14ac:dyDescent="0.2">
      <c r="A18" s="29">
        <v>10</v>
      </c>
      <c r="B18" s="28" t="s">
        <v>38</v>
      </c>
      <c r="C18" s="28" t="s">
        <v>8</v>
      </c>
      <c r="D18" s="27">
        <v>373</v>
      </c>
      <c r="E18" s="27">
        <v>1</v>
      </c>
      <c r="F18" s="40"/>
      <c r="G18" s="41">
        <f t="shared" si="0"/>
        <v>0</v>
      </c>
    </row>
    <row r="19" spans="1:13" x14ac:dyDescent="0.2">
      <c r="A19" s="27">
        <v>11</v>
      </c>
      <c r="B19" s="28" t="s">
        <v>26</v>
      </c>
      <c r="C19" s="28" t="s">
        <v>8</v>
      </c>
      <c r="D19" s="27">
        <v>373</v>
      </c>
      <c r="E19" s="27">
        <v>1</v>
      </c>
      <c r="F19" s="42"/>
      <c r="G19" s="41">
        <f t="shared" si="0"/>
        <v>0</v>
      </c>
    </row>
    <row r="20" spans="1:13" x14ac:dyDescent="0.2">
      <c r="A20" s="43"/>
      <c r="B20" s="155" t="s">
        <v>39</v>
      </c>
      <c r="C20" s="156"/>
      <c r="D20" s="156"/>
      <c r="E20" s="156"/>
      <c r="F20" s="157"/>
      <c r="G20" s="44">
        <f>SUM(G9:G19)</f>
        <v>0</v>
      </c>
    </row>
    <row r="21" spans="1:13" x14ac:dyDescent="0.2">
      <c r="A21" s="26"/>
      <c r="B21" s="45" t="s">
        <v>40</v>
      </c>
      <c r="C21" s="43" t="s">
        <v>41</v>
      </c>
      <c r="D21" s="27">
        <v>373</v>
      </c>
      <c r="E21" s="43">
        <v>1</v>
      </c>
      <c r="F21" s="46">
        <f>SUM(F9:F18)</f>
        <v>0</v>
      </c>
      <c r="G21" s="41">
        <f t="shared" si="0"/>
        <v>0</v>
      </c>
    </row>
    <row r="22" spans="1:13" x14ac:dyDescent="0.2">
      <c r="A22" s="26"/>
      <c r="B22" s="47" t="s">
        <v>44</v>
      </c>
      <c r="C22" s="23" t="s">
        <v>42</v>
      </c>
      <c r="D22" s="27">
        <v>373</v>
      </c>
      <c r="E22" s="48">
        <v>1</v>
      </c>
      <c r="F22" s="49">
        <f>SUM(F19)</f>
        <v>0</v>
      </c>
      <c r="G22" s="41">
        <f t="shared" si="0"/>
        <v>0</v>
      </c>
    </row>
    <row r="23" spans="1:13" ht="13.5" thickBot="1" x14ac:dyDescent="0.25">
      <c r="A23" s="26"/>
      <c r="B23" s="155" t="s">
        <v>43</v>
      </c>
      <c r="C23" s="156"/>
      <c r="D23" s="156"/>
      <c r="E23" s="160"/>
      <c r="F23" s="53">
        <f>SUM(F9:F19)</f>
        <v>0</v>
      </c>
      <c r="G23" s="51">
        <f>SUM(G21:G22)</f>
        <v>0</v>
      </c>
    </row>
    <row r="24" spans="1:13" ht="13.5" thickBot="1" x14ac:dyDescent="0.25">
      <c r="A24" s="26"/>
      <c r="C24" s="50"/>
      <c r="E24" s="158" t="s">
        <v>27</v>
      </c>
      <c r="F24" s="159"/>
      <c r="G24" s="52"/>
    </row>
    <row r="25" spans="1:13" ht="15.75" thickBot="1" x14ac:dyDescent="0.25">
      <c r="A25" s="26"/>
      <c r="C25" s="50"/>
      <c r="E25" s="54"/>
      <c r="F25" s="31"/>
    </row>
    <row r="26" spans="1:13" ht="15.6" customHeight="1" thickBot="1" x14ac:dyDescent="0.25">
      <c r="A26" s="56" t="s">
        <v>45</v>
      </c>
      <c r="B26" s="152" t="s">
        <v>55</v>
      </c>
      <c r="C26" s="153"/>
      <c r="D26" s="153"/>
      <c r="E26" s="154"/>
      <c r="F26" s="31"/>
      <c r="G26" s="26"/>
      <c r="I26" s="50"/>
      <c r="K26" s="55"/>
      <c r="L26" s="55"/>
    </row>
    <row r="27" spans="1:13" ht="15.75" thickBot="1" x14ac:dyDescent="0.3">
      <c r="A27" s="63" t="s">
        <v>46</v>
      </c>
      <c r="B27" s="66" t="s">
        <v>56</v>
      </c>
      <c r="C27" s="24" t="s">
        <v>47</v>
      </c>
      <c r="D27" s="62" t="s">
        <v>48</v>
      </c>
      <c r="E27" s="24" t="s">
        <v>49</v>
      </c>
      <c r="G27" s="31"/>
      <c r="I27" s="32"/>
      <c r="J27"/>
      <c r="K27"/>
      <c r="L27" s="33"/>
      <c r="M27"/>
    </row>
    <row r="28" spans="1:13" ht="15" thickBot="1" x14ac:dyDescent="0.25">
      <c r="A28" s="57" t="s">
        <v>50</v>
      </c>
      <c r="B28" s="64" t="s">
        <v>57</v>
      </c>
      <c r="C28" s="64" t="s">
        <v>57</v>
      </c>
      <c r="D28" s="65"/>
      <c r="E28" s="58"/>
    </row>
    <row r="29" spans="1:13" ht="15" thickBot="1" x14ac:dyDescent="0.25">
      <c r="A29" s="59" t="s">
        <v>51</v>
      </c>
      <c r="B29" s="64" t="s">
        <v>58</v>
      </c>
      <c r="C29" s="64" t="s">
        <v>58</v>
      </c>
      <c r="D29" s="64"/>
      <c r="E29" s="60"/>
    </row>
    <row r="30" spans="1:13" ht="15" thickBot="1" x14ac:dyDescent="0.25">
      <c r="A30" s="59" t="s">
        <v>52</v>
      </c>
      <c r="B30" s="64" t="s">
        <v>59</v>
      </c>
      <c r="C30" s="64" t="s">
        <v>59</v>
      </c>
      <c r="D30" s="64"/>
      <c r="E30" s="60"/>
    </row>
  </sheetData>
  <sheetProtection formatCells="0" formatColumns="0" formatRows="0" insertColumns="0" insertRows="0" insertHyperlinks="0" deleteColumns="0" deleteRows="0" sort="0" autoFilter="0" pivotTables="0"/>
  <mergeCells count="13">
    <mergeCell ref="B26:E26"/>
    <mergeCell ref="B20:F20"/>
    <mergeCell ref="E24:F24"/>
    <mergeCell ref="B23:E23"/>
    <mergeCell ref="A1:D1"/>
    <mergeCell ref="E1:F1"/>
    <mergeCell ref="E5:F5"/>
    <mergeCell ref="A6:F6"/>
    <mergeCell ref="A2:F2"/>
    <mergeCell ref="A3:B3"/>
    <mergeCell ref="A4:B4"/>
    <mergeCell ref="A5:B5"/>
    <mergeCell ref="B7:G7"/>
  </mergeCells>
  <pageMargins left="0.25" right="0.25" top="0.75" bottom="0.75" header="0.3" footer="0.3"/>
  <pageSetup paperSize="9" scale="68" orientation="landscape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7F87F-C576-44A0-87D2-AAEE46A36CE8}">
  <dimension ref="A1:M143"/>
  <sheetViews>
    <sheetView tabSelected="1" workbookViewId="0">
      <selection activeCell="D10" sqref="D10"/>
    </sheetView>
  </sheetViews>
  <sheetFormatPr baseColWidth="10" defaultColWidth="8.85546875" defaultRowHeight="14.25" x14ac:dyDescent="0.2"/>
  <cols>
    <col min="1" max="1" width="4.5703125" style="135" bestFit="1" customWidth="1"/>
    <col min="2" max="2" width="57.5703125" style="135" bestFit="1" customWidth="1"/>
    <col min="3" max="3" width="9.140625" style="135" bestFit="1" customWidth="1"/>
    <col min="4" max="4" width="15.5703125" style="135" bestFit="1" customWidth="1"/>
    <col min="5" max="5" width="11.85546875" style="136" bestFit="1" customWidth="1"/>
    <col min="6" max="6" width="8.85546875" style="135" bestFit="1" customWidth="1"/>
    <col min="7" max="16384" width="8.85546875" style="135"/>
  </cols>
  <sheetData>
    <row r="1" spans="1:6" s="132" customFormat="1" ht="41.1" customHeight="1" thickBot="1" x14ac:dyDescent="0.25">
      <c r="A1" s="191" t="s">
        <v>24</v>
      </c>
      <c r="B1" s="192"/>
      <c r="C1" s="192"/>
      <c r="D1" s="192"/>
      <c r="E1" s="192"/>
      <c r="F1" s="193"/>
    </row>
    <row r="2" spans="1:6" s="132" customFormat="1" ht="35.25" customHeight="1" thickBot="1" x14ac:dyDescent="0.25">
      <c r="A2" s="203" t="s">
        <v>259</v>
      </c>
      <c r="B2" s="204"/>
      <c r="C2" s="204"/>
      <c r="D2" s="204"/>
      <c r="E2" s="204"/>
      <c r="F2" s="205"/>
    </row>
    <row r="3" spans="1:6" s="132" customFormat="1" ht="15.6" customHeight="1" x14ac:dyDescent="0.2">
      <c r="A3" s="206" t="s">
        <v>29</v>
      </c>
      <c r="B3" s="207"/>
      <c r="C3" s="138"/>
      <c r="D3" s="139"/>
      <c r="E3" s="140"/>
      <c r="F3" s="138"/>
    </row>
    <row r="4" spans="1:6" s="132" customFormat="1" ht="13.5" thickBot="1" x14ac:dyDescent="0.25">
      <c r="A4" s="208" t="s">
        <v>28</v>
      </c>
      <c r="B4" s="209"/>
      <c r="C4" s="141"/>
      <c r="D4" s="142"/>
      <c r="E4" s="143"/>
      <c r="F4" s="144"/>
    </row>
    <row r="5" spans="1:6" s="132" customFormat="1" ht="15.95" customHeight="1" thickBot="1" x14ac:dyDescent="0.25">
      <c r="A5" s="210" t="s">
        <v>23</v>
      </c>
      <c r="B5" s="211"/>
      <c r="C5" s="144"/>
      <c r="D5" s="145" t="s">
        <v>25</v>
      </c>
      <c r="E5" s="212"/>
      <c r="F5" s="213"/>
    </row>
    <row r="6" spans="1:6" ht="15" customHeight="1" thickBot="1" x14ac:dyDescent="0.25">
      <c r="A6" s="179" t="s">
        <v>257</v>
      </c>
      <c r="B6" s="179"/>
      <c r="C6" s="179"/>
      <c r="D6" s="179"/>
      <c r="E6" s="179"/>
      <c r="F6" s="180"/>
    </row>
    <row r="7" spans="1:6" s="146" customFormat="1" x14ac:dyDescent="0.2">
      <c r="A7" s="67" t="s">
        <v>0</v>
      </c>
      <c r="B7" s="68" t="s">
        <v>61</v>
      </c>
      <c r="C7" s="69" t="s">
        <v>1</v>
      </c>
      <c r="D7" s="70" t="s">
        <v>2</v>
      </c>
      <c r="E7" s="71" t="s">
        <v>32</v>
      </c>
      <c r="F7" s="72" t="s">
        <v>33</v>
      </c>
    </row>
    <row r="8" spans="1:6" s="146" customFormat="1" x14ac:dyDescent="0.2">
      <c r="A8" s="73" t="s">
        <v>62</v>
      </c>
      <c r="B8" s="74" t="s">
        <v>63</v>
      </c>
      <c r="C8" s="75"/>
      <c r="D8" s="76"/>
      <c r="E8" s="77"/>
      <c r="F8" s="78"/>
    </row>
    <row r="9" spans="1:6" s="146" customFormat="1" x14ac:dyDescent="0.2">
      <c r="A9" s="79" t="s">
        <v>64</v>
      </c>
      <c r="B9" s="80" t="s">
        <v>65</v>
      </c>
      <c r="C9" s="75" t="s">
        <v>66</v>
      </c>
      <c r="D9" s="76">
        <v>11.5</v>
      </c>
      <c r="E9" s="77"/>
      <c r="F9" s="78">
        <f>D9*E9</f>
        <v>0</v>
      </c>
    </row>
    <row r="10" spans="1:6" s="146" customFormat="1" x14ac:dyDescent="0.2">
      <c r="A10" s="79" t="s">
        <v>67</v>
      </c>
      <c r="B10" s="80" t="s">
        <v>68</v>
      </c>
      <c r="C10" s="75" t="s">
        <v>66</v>
      </c>
      <c r="D10" s="76">
        <v>2</v>
      </c>
      <c r="E10" s="77"/>
      <c r="F10" s="78">
        <f t="shared" ref="F10:F14" si="0">D10*E10</f>
        <v>0</v>
      </c>
    </row>
    <row r="11" spans="1:6" s="146" customFormat="1" x14ac:dyDescent="0.2">
      <c r="A11" s="79" t="s">
        <v>69</v>
      </c>
      <c r="B11" s="80" t="s">
        <v>70</v>
      </c>
      <c r="C11" s="75" t="s">
        <v>66</v>
      </c>
      <c r="D11" s="76">
        <v>16.2</v>
      </c>
      <c r="E11" s="77"/>
      <c r="F11" s="78">
        <f t="shared" si="0"/>
        <v>0</v>
      </c>
    </row>
    <row r="12" spans="1:6" s="146" customFormat="1" x14ac:dyDescent="0.2">
      <c r="A12" s="79" t="s">
        <v>71</v>
      </c>
      <c r="B12" s="80" t="s">
        <v>72</v>
      </c>
      <c r="C12" s="75" t="s">
        <v>66</v>
      </c>
      <c r="D12" s="76">
        <v>2</v>
      </c>
      <c r="E12" s="77"/>
      <c r="F12" s="78">
        <f t="shared" si="0"/>
        <v>0</v>
      </c>
    </row>
    <row r="13" spans="1:6" s="146" customFormat="1" ht="22.5" x14ac:dyDescent="0.2">
      <c r="A13" s="79" t="s">
        <v>73</v>
      </c>
      <c r="B13" s="80" t="s">
        <v>74</v>
      </c>
      <c r="C13" s="75" t="s">
        <v>66</v>
      </c>
      <c r="D13" s="76">
        <v>1.54</v>
      </c>
      <c r="E13" s="77"/>
      <c r="F13" s="78">
        <f t="shared" si="0"/>
        <v>0</v>
      </c>
    </row>
    <row r="14" spans="1:6" s="146" customFormat="1" x14ac:dyDescent="0.2">
      <c r="A14" s="79" t="s">
        <v>75</v>
      </c>
      <c r="B14" s="80" t="s">
        <v>76</v>
      </c>
      <c r="C14" s="75" t="s">
        <v>66</v>
      </c>
      <c r="D14" s="76">
        <v>8.08</v>
      </c>
      <c r="E14" s="77"/>
      <c r="F14" s="78">
        <f t="shared" si="0"/>
        <v>0</v>
      </c>
    </row>
    <row r="15" spans="1:6" s="146" customFormat="1" x14ac:dyDescent="0.2">
      <c r="A15" s="79" t="s">
        <v>77</v>
      </c>
      <c r="B15" s="80" t="s">
        <v>78</v>
      </c>
      <c r="C15" s="75" t="s">
        <v>66</v>
      </c>
      <c r="D15" s="76">
        <v>8.08</v>
      </c>
      <c r="E15" s="77"/>
      <c r="F15" s="78">
        <f>D15*E15</f>
        <v>0</v>
      </c>
    </row>
    <row r="16" spans="1:6" s="146" customFormat="1" x14ac:dyDescent="0.2">
      <c r="A16" s="79"/>
      <c r="B16" s="176" t="s">
        <v>79</v>
      </c>
      <c r="C16" s="177"/>
      <c r="D16" s="177"/>
      <c r="E16" s="178"/>
      <c r="F16" s="81">
        <f>SUM(F9:F15)</f>
        <v>0</v>
      </c>
    </row>
    <row r="17" spans="1:6" s="147" customFormat="1" ht="15" x14ac:dyDescent="0.25">
      <c r="A17" s="73" t="s">
        <v>80</v>
      </c>
      <c r="B17" s="74" t="s">
        <v>81</v>
      </c>
      <c r="C17" s="82"/>
      <c r="D17" s="83"/>
      <c r="E17" s="84"/>
      <c r="F17" s="85"/>
    </row>
    <row r="18" spans="1:6" s="146" customFormat="1" x14ac:dyDescent="0.2">
      <c r="A18" s="79" t="s">
        <v>82</v>
      </c>
      <c r="B18" s="80" t="s">
        <v>83</v>
      </c>
      <c r="C18" s="75" t="s">
        <v>66</v>
      </c>
      <c r="D18" s="76">
        <v>26.4</v>
      </c>
      <c r="E18" s="77"/>
      <c r="F18" s="78">
        <f t="shared" ref="F18:F22" si="1">D18*E18</f>
        <v>0</v>
      </c>
    </row>
    <row r="19" spans="1:6" s="146" customFormat="1" x14ac:dyDescent="0.2">
      <c r="A19" s="79" t="s">
        <v>84</v>
      </c>
      <c r="B19" s="80" t="s">
        <v>85</v>
      </c>
      <c r="C19" s="75" t="s">
        <v>86</v>
      </c>
      <c r="D19" s="76">
        <v>0.32</v>
      </c>
      <c r="E19" s="77"/>
      <c r="F19" s="78">
        <f t="shared" si="1"/>
        <v>0</v>
      </c>
    </row>
    <row r="20" spans="1:6" s="146" customFormat="1" x14ac:dyDescent="0.2">
      <c r="A20" s="79" t="s">
        <v>87</v>
      </c>
      <c r="B20" s="80" t="s">
        <v>88</v>
      </c>
      <c r="C20" s="75" t="s">
        <v>66</v>
      </c>
      <c r="D20" s="76">
        <v>1.6</v>
      </c>
      <c r="E20" s="77"/>
      <c r="F20" s="78">
        <f t="shared" si="1"/>
        <v>0</v>
      </c>
    </row>
    <row r="21" spans="1:6" s="146" customFormat="1" x14ac:dyDescent="0.2">
      <c r="A21" s="79" t="s">
        <v>89</v>
      </c>
      <c r="B21" s="80" t="s">
        <v>90</v>
      </c>
      <c r="C21" s="75" t="s">
        <v>66</v>
      </c>
      <c r="D21" s="76">
        <v>2.2000000000000002</v>
      </c>
      <c r="E21" s="77"/>
      <c r="F21" s="78">
        <f t="shared" si="1"/>
        <v>0</v>
      </c>
    </row>
    <row r="22" spans="1:6" s="146" customFormat="1" x14ac:dyDescent="0.2">
      <c r="A22" s="79" t="s">
        <v>91</v>
      </c>
      <c r="B22" s="80" t="s">
        <v>92</v>
      </c>
      <c r="C22" s="75" t="s">
        <v>66</v>
      </c>
      <c r="D22" s="76">
        <v>1</v>
      </c>
      <c r="E22" s="77"/>
      <c r="F22" s="78">
        <f t="shared" si="1"/>
        <v>0</v>
      </c>
    </row>
    <row r="23" spans="1:6" s="146" customFormat="1" x14ac:dyDescent="0.2">
      <c r="A23" s="79"/>
      <c r="B23" s="176" t="s">
        <v>79</v>
      </c>
      <c r="C23" s="177"/>
      <c r="D23" s="177"/>
      <c r="E23" s="178"/>
      <c r="F23" s="81">
        <f>SUM(F18:F22)</f>
        <v>0</v>
      </c>
    </row>
    <row r="24" spans="1:6" s="147" customFormat="1" ht="15" x14ac:dyDescent="0.25">
      <c r="A24" s="73" t="s">
        <v>93</v>
      </c>
      <c r="B24" s="74" t="s">
        <v>94</v>
      </c>
      <c r="C24" s="82"/>
      <c r="D24" s="83"/>
      <c r="E24" s="84"/>
      <c r="F24" s="85"/>
    </row>
    <row r="25" spans="1:6" s="146" customFormat="1" x14ac:dyDescent="0.2">
      <c r="A25" s="79" t="s">
        <v>95</v>
      </c>
      <c r="B25" s="80" t="s">
        <v>96</v>
      </c>
      <c r="C25" s="75" t="s">
        <v>66</v>
      </c>
      <c r="D25" s="76">
        <v>1.3</v>
      </c>
      <c r="E25" s="77"/>
      <c r="F25" s="78">
        <f t="shared" ref="F25:F31" si="2">D25*E25</f>
        <v>0</v>
      </c>
    </row>
    <row r="26" spans="1:6" s="146" customFormat="1" x14ac:dyDescent="0.2">
      <c r="A26" s="79" t="s">
        <v>97</v>
      </c>
      <c r="B26" s="80" t="s">
        <v>98</v>
      </c>
      <c r="C26" s="75" t="s">
        <v>66</v>
      </c>
      <c r="D26" s="76">
        <v>0.8</v>
      </c>
      <c r="E26" s="77"/>
      <c r="F26" s="78">
        <f t="shared" si="2"/>
        <v>0</v>
      </c>
    </row>
    <row r="27" spans="1:6" s="146" customFormat="1" x14ac:dyDescent="0.2">
      <c r="A27" s="79" t="s">
        <v>99</v>
      </c>
      <c r="B27" s="80" t="s">
        <v>100</v>
      </c>
      <c r="C27" s="75" t="s">
        <v>86</v>
      </c>
      <c r="D27" s="76">
        <v>140</v>
      </c>
      <c r="E27" s="77"/>
      <c r="F27" s="78">
        <f t="shared" si="2"/>
        <v>0</v>
      </c>
    </row>
    <row r="28" spans="1:6" s="146" customFormat="1" x14ac:dyDescent="0.2">
      <c r="A28" s="79" t="s">
        <v>101</v>
      </c>
      <c r="B28" s="80" t="s">
        <v>102</v>
      </c>
      <c r="C28" s="75" t="s">
        <v>103</v>
      </c>
      <c r="D28" s="76">
        <v>18</v>
      </c>
      <c r="E28" s="77"/>
      <c r="F28" s="78">
        <f t="shared" si="2"/>
        <v>0</v>
      </c>
    </row>
    <row r="29" spans="1:6" s="146" customFormat="1" x14ac:dyDescent="0.2">
      <c r="A29" s="79" t="s">
        <v>104</v>
      </c>
      <c r="B29" s="80" t="s">
        <v>105</v>
      </c>
      <c r="C29" s="75" t="s">
        <v>66</v>
      </c>
      <c r="D29" s="76">
        <v>1.6</v>
      </c>
      <c r="E29" s="77"/>
      <c r="F29" s="78">
        <f t="shared" si="2"/>
        <v>0</v>
      </c>
    </row>
    <row r="30" spans="1:6" s="146" customFormat="1" x14ac:dyDescent="0.2">
      <c r="A30" s="79" t="s">
        <v>106</v>
      </c>
      <c r="B30" s="80" t="s">
        <v>107</v>
      </c>
      <c r="C30" s="75" t="s">
        <v>86</v>
      </c>
      <c r="D30" s="76">
        <v>92</v>
      </c>
      <c r="E30" s="77"/>
      <c r="F30" s="78">
        <f t="shared" si="2"/>
        <v>0</v>
      </c>
    </row>
    <row r="31" spans="1:6" s="146" customFormat="1" x14ac:dyDescent="0.2">
      <c r="A31" s="79" t="s">
        <v>108</v>
      </c>
      <c r="B31" s="80" t="s">
        <v>109</v>
      </c>
      <c r="C31" s="75" t="s">
        <v>103</v>
      </c>
      <c r="D31" s="76">
        <v>54</v>
      </c>
      <c r="E31" s="77"/>
      <c r="F31" s="78">
        <f t="shared" si="2"/>
        <v>0</v>
      </c>
    </row>
    <row r="32" spans="1:6" s="146" customFormat="1" x14ac:dyDescent="0.2">
      <c r="A32" s="79"/>
      <c r="B32" s="176" t="s">
        <v>79</v>
      </c>
      <c r="C32" s="177"/>
      <c r="D32" s="177"/>
      <c r="E32" s="178"/>
      <c r="F32" s="81">
        <f>SUM(F25:F31)</f>
        <v>0</v>
      </c>
    </row>
    <row r="33" spans="1:6" s="147" customFormat="1" ht="15" x14ac:dyDescent="0.25">
      <c r="A33" s="73" t="s">
        <v>110</v>
      </c>
      <c r="B33" s="74" t="s">
        <v>111</v>
      </c>
      <c r="C33" s="82"/>
      <c r="D33" s="83"/>
      <c r="E33" s="84"/>
      <c r="F33" s="85"/>
    </row>
    <row r="34" spans="1:6" s="146" customFormat="1" x14ac:dyDescent="0.2">
      <c r="A34" s="79" t="s">
        <v>112</v>
      </c>
      <c r="B34" s="80" t="s">
        <v>113</v>
      </c>
      <c r="C34" s="75" t="s">
        <v>114</v>
      </c>
      <c r="D34" s="76">
        <v>1</v>
      </c>
      <c r="E34" s="77"/>
      <c r="F34" s="78">
        <f t="shared" ref="F34:F37" si="3">D34*E34</f>
        <v>0</v>
      </c>
    </row>
    <row r="35" spans="1:6" s="146" customFormat="1" x14ac:dyDescent="0.2">
      <c r="A35" s="79" t="s">
        <v>115</v>
      </c>
      <c r="B35" s="80" t="s">
        <v>116</v>
      </c>
      <c r="C35" s="75" t="s">
        <v>114</v>
      </c>
      <c r="D35" s="76">
        <v>1</v>
      </c>
      <c r="E35" s="77"/>
      <c r="F35" s="78">
        <f t="shared" si="3"/>
        <v>0</v>
      </c>
    </row>
    <row r="36" spans="1:6" s="146" customFormat="1" x14ac:dyDescent="0.2">
      <c r="A36" s="79" t="s">
        <v>115</v>
      </c>
      <c r="B36" s="80" t="s">
        <v>117</v>
      </c>
      <c r="C36" s="75" t="s">
        <v>114</v>
      </c>
      <c r="D36" s="76">
        <v>2</v>
      </c>
      <c r="E36" s="77"/>
      <c r="F36" s="78">
        <f t="shared" si="3"/>
        <v>0</v>
      </c>
    </row>
    <row r="37" spans="1:6" s="146" customFormat="1" ht="22.5" x14ac:dyDescent="0.2">
      <c r="A37" s="79" t="s">
        <v>118</v>
      </c>
      <c r="B37" s="80" t="s">
        <v>119</v>
      </c>
      <c r="C37" s="87" t="s">
        <v>114</v>
      </c>
      <c r="D37" s="88">
        <v>5</v>
      </c>
      <c r="E37" s="89"/>
      <c r="F37" s="90">
        <f t="shared" si="3"/>
        <v>0</v>
      </c>
    </row>
    <row r="38" spans="1:6" s="146" customFormat="1" x14ac:dyDescent="0.2">
      <c r="A38" s="79"/>
      <c r="B38" s="176" t="s">
        <v>79</v>
      </c>
      <c r="C38" s="177"/>
      <c r="D38" s="177"/>
      <c r="E38" s="178"/>
      <c r="F38" s="81">
        <f>SUM(F34:F37)</f>
        <v>0</v>
      </c>
    </row>
    <row r="39" spans="1:6" s="147" customFormat="1" ht="15" x14ac:dyDescent="0.25">
      <c r="A39" s="73" t="s">
        <v>120</v>
      </c>
      <c r="B39" s="74" t="s">
        <v>121</v>
      </c>
      <c r="C39" s="82"/>
      <c r="D39" s="83"/>
      <c r="E39" s="84"/>
      <c r="F39" s="85"/>
    </row>
    <row r="40" spans="1:6" s="146" customFormat="1" x14ac:dyDescent="0.2">
      <c r="A40" s="79" t="s">
        <v>122</v>
      </c>
      <c r="B40" s="80" t="s">
        <v>123</v>
      </c>
      <c r="C40" s="75" t="s">
        <v>66</v>
      </c>
      <c r="D40" s="76">
        <v>3.5</v>
      </c>
      <c r="E40" s="77"/>
      <c r="F40" s="78">
        <f t="shared" ref="F40:F42" si="4">D40*E40</f>
        <v>0</v>
      </c>
    </row>
    <row r="41" spans="1:6" s="146" customFormat="1" x14ac:dyDescent="0.2">
      <c r="A41" s="79" t="s">
        <v>124</v>
      </c>
      <c r="B41" s="80" t="s">
        <v>125</v>
      </c>
      <c r="C41" s="75" t="s">
        <v>86</v>
      </c>
      <c r="D41" s="76">
        <v>154</v>
      </c>
      <c r="E41" s="77"/>
      <c r="F41" s="78">
        <f t="shared" si="4"/>
        <v>0</v>
      </c>
    </row>
    <row r="42" spans="1:6" s="146" customFormat="1" x14ac:dyDescent="0.2">
      <c r="A42" s="79" t="s">
        <v>126</v>
      </c>
      <c r="B42" s="80" t="s">
        <v>127</v>
      </c>
      <c r="C42" s="75" t="s">
        <v>86</v>
      </c>
      <c r="D42" s="76">
        <v>126</v>
      </c>
      <c r="E42" s="77"/>
      <c r="F42" s="78">
        <f t="shared" si="4"/>
        <v>0</v>
      </c>
    </row>
    <row r="43" spans="1:6" s="146" customFormat="1" x14ac:dyDescent="0.2">
      <c r="A43" s="79"/>
      <c r="B43" s="176" t="s">
        <v>79</v>
      </c>
      <c r="C43" s="177"/>
      <c r="D43" s="177"/>
      <c r="E43" s="178"/>
      <c r="F43" s="81">
        <f>SUM(F40:F42)</f>
        <v>0</v>
      </c>
    </row>
    <row r="44" spans="1:6" s="147" customFormat="1" ht="15" x14ac:dyDescent="0.25">
      <c r="A44" s="73" t="s">
        <v>128</v>
      </c>
      <c r="B44" s="74" t="s">
        <v>129</v>
      </c>
      <c r="C44" s="82"/>
      <c r="D44" s="83"/>
      <c r="E44" s="77"/>
      <c r="F44" s="85"/>
    </row>
    <row r="45" spans="1:6" s="146" customFormat="1" x14ac:dyDescent="0.2">
      <c r="A45" s="79" t="s">
        <v>130</v>
      </c>
      <c r="B45" s="80" t="s">
        <v>131</v>
      </c>
      <c r="C45" s="75" t="s">
        <v>86</v>
      </c>
      <c r="D45" s="76">
        <v>280</v>
      </c>
      <c r="E45" s="77"/>
      <c r="F45" s="78">
        <f t="shared" ref="F45:F50" si="5">D45*E45</f>
        <v>0</v>
      </c>
    </row>
    <row r="46" spans="1:6" s="146" customFormat="1" x14ac:dyDescent="0.2">
      <c r="A46" s="79" t="s">
        <v>132</v>
      </c>
      <c r="B46" s="80" t="s">
        <v>133</v>
      </c>
      <c r="C46" s="75" t="s">
        <v>86</v>
      </c>
      <c r="D46" s="76">
        <v>210</v>
      </c>
      <c r="E46" s="77"/>
      <c r="F46" s="78">
        <f t="shared" si="5"/>
        <v>0</v>
      </c>
    </row>
    <row r="47" spans="1:6" s="146" customFormat="1" x14ac:dyDescent="0.2">
      <c r="A47" s="79" t="s">
        <v>134</v>
      </c>
      <c r="B47" s="80" t="s">
        <v>135</v>
      </c>
      <c r="C47" s="75" t="s">
        <v>86</v>
      </c>
      <c r="D47" s="76">
        <v>70</v>
      </c>
      <c r="E47" s="77"/>
      <c r="F47" s="78">
        <f t="shared" si="5"/>
        <v>0</v>
      </c>
    </row>
    <row r="48" spans="1:6" s="146" customFormat="1" x14ac:dyDescent="0.2">
      <c r="A48" s="79" t="s">
        <v>136</v>
      </c>
      <c r="B48" s="80" t="s">
        <v>137</v>
      </c>
      <c r="C48" s="75" t="s">
        <v>86</v>
      </c>
      <c r="D48" s="76">
        <v>140</v>
      </c>
      <c r="E48" s="77"/>
      <c r="F48" s="78">
        <f t="shared" si="5"/>
        <v>0</v>
      </c>
    </row>
    <row r="49" spans="1:6" s="146" customFormat="1" x14ac:dyDescent="0.2">
      <c r="A49" s="79" t="s">
        <v>138</v>
      </c>
      <c r="B49" s="80" t="s">
        <v>139</v>
      </c>
      <c r="C49" s="75" t="s">
        <v>86</v>
      </c>
      <c r="D49" s="76">
        <v>80.599999999999994</v>
      </c>
      <c r="E49" s="77"/>
      <c r="F49" s="78">
        <f t="shared" si="5"/>
        <v>0</v>
      </c>
    </row>
    <row r="50" spans="1:6" s="146" customFormat="1" x14ac:dyDescent="0.2">
      <c r="A50" s="79" t="s">
        <v>140</v>
      </c>
      <c r="B50" s="80" t="s">
        <v>141</v>
      </c>
      <c r="C50" s="75" t="s">
        <v>86</v>
      </c>
      <c r="D50" s="76">
        <v>12</v>
      </c>
      <c r="E50" s="77"/>
      <c r="F50" s="78">
        <f t="shared" si="5"/>
        <v>0</v>
      </c>
    </row>
    <row r="51" spans="1:6" s="146" customFormat="1" x14ac:dyDescent="0.2">
      <c r="A51" s="79"/>
      <c r="B51" s="176" t="s">
        <v>79</v>
      </c>
      <c r="C51" s="177"/>
      <c r="D51" s="177"/>
      <c r="E51" s="178"/>
      <c r="F51" s="81">
        <f>SUM(F45:F50)</f>
        <v>0</v>
      </c>
    </row>
    <row r="52" spans="1:6" s="147" customFormat="1" ht="15" x14ac:dyDescent="0.25">
      <c r="A52" s="73" t="s">
        <v>142</v>
      </c>
      <c r="B52" s="74" t="s">
        <v>143</v>
      </c>
      <c r="C52" s="82"/>
      <c r="D52" s="83"/>
      <c r="E52" s="77"/>
      <c r="F52" s="85"/>
    </row>
    <row r="53" spans="1:6" s="146" customFormat="1" x14ac:dyDescent="0.2">
      <c r="A53" s="79" t="s">
        <v>144</v>
      </c>
      <c r="B53" s="80" t="s">
        <v>145</v>
      </c>
      <c r="C53" s="75" t="s">
        <v>66</v>
      </c>
      <c r="D53" s="76">
        <v>12.4</v>
      </c>
      <c r="E53" s="77"/>
      <c r="F53" s="78">
        <f t="shared" ref="F53:F58" si="6">D53*E53</f>
        <v>0</v>
      </c>
    </row>
    <row r="54" spans="1:6" s="146" customFormat="1" x14ac:dyDescent="0.2">
      <c r="A54" s="79" t="s">
        <v>146</v>
      </c>
      <c r="B54" s="80" t="s">
        <v>147</v>
      </c>
      <c r="C54" s="75" t="s">
        <v>66</v>
      </c>
      <c r="D54" s="76">
        <v>3</v>
      </c>
      <c r="E54" s="77"/>
      <c r="F54" s="78">
        <f t="shared" si="6"/>
        <v>0</v>
      </c>
    </row>
    <row r="55" spans="1:6" s="146" customFormat="1" x14ac:dyDescent="0.2">
      <c r="A55" s="79" t="s">
        <v>148</v>
      </c>
      <c r="B55" s="80" t="s">
        <v>149</v>
      </c>
      <c r="C55" s="75" t="s">
        <v>66</v>
      </c>
      <c r="D55" s="76">
        <v>4</v>
      </c>
      <c r="E55" s="77"/>
      <c r="F55" s="78">
        <f t="shared" si="6"/>
        <v>0</v>
      </c>
    </row>
    <row r="56" spans="1:6" s="146" customFormat="1" x14ac:dyDescent="0.2">
      <c r="A56" s="79" t="s">
        <v>150</v>
      </c>
      <c r="B56" s="80" t="s">
        <v>151</v>
      </c>
      <c r="C56" s="75" t="s">
        <v>66</v>
      </c>
      <c r="D56" s="76">
        <v>8.4</v>
      </c>
      <c r="E56" s="77"/>
      <c r="F56" s="78">
        <f t="shared" si="6"/>
        <v>0</v>
      </c>
    </row>
    <row r="57" spans="1:6" s="146" customFormat="1" x14ac:dyDescent="0.2">
      <c r="A57" s="79" t="s">
        <v>152</v>
      </c>
      <c r="B57" s="80" t="s">
        <v>153</v>
      </c>
      <c r="C57" s="75" t="s">
        <v>66</v>
      </c>
      <c r="D57" s="76">
        <v>6.6</v>
      </c>
      <c r="E57" s="77"/>
      <c r="F57" s="78">
        <f t="shared" si="6"/>
        <v>0</v>
      </c>
    </row>
    <row r="58" spans="1:6" s="146" customFormat="1" x14ac:dyDescent="0.2">
      <c r="A58" s="79" t="s">
        <v>154</v>
      </c>
      <c r="B58" s="80" t="s">
        <v>155</v>
      </c>
      <c r="C58" s="75" t="s">
        <v>103</v>
      </c>
      <c r="D58" s="76">
        <v>32</v>
      </c>
      <c r="E58" s="77"/>
      <c r="F58" s="78">
        <f t="shared" si="6"/>
        <v>0</v>
      </c>
    </row>
    <row r="59" spans="1:6" s="146" customFormat="1" ht="15" thickBot="1" x14ac:dyDescent="0.25">
      <c r="A59" s="91"/>
      <c r="B59" s="182" t="s">
        <v>79</v>
      </c>
      <c r="C59" s="183"/>
      <c r="D59" s="183"/>
      <c r="E59" s="184"/>
      <c r="F59" s="92">
        <f>SUM(F53:F58)</f>
        <v>0</v>
      </c>
    </row>
    <row r="60" spans="1:6" s="146" customFormat="1" ht="15" thickBot="1" x14ac:dyDescent="0.25">
      <c r="A60" s="93"/>
      <c r="B60" s="185" t="s">
        <v>156</v>
      </c>
      <c r="C60" s="186"/>
      <c r="D60" s="186"/>
      <c r="E60" s="187"/>
      <c r="F60" s="94">
        <f>F16+F23+F32+F38+F43+F51+F59</f>
        <v>0</v>
      </c>
    </row>
    <row r="61" spans="1:6" s="146" customFormat="1" ht="15" thickBot="1" x14ac:dyDescent="0.25">
      <c r="A61" s="86"/>
      <c r="B61" s="188" t="s">
        <v>157</v>
      </c>
      <c r="C61" s="189"/>
      <c r="D61" s="189"/>
      <c r="E61" s="189"/>
      <c r="F61" s="190"/>
    </row>
    <row r="62" spans="1:6" s="146" customFormat="1" ht="15" thickBot="1" x14ac:dyDescent="0.25">
      <c r="A62" s="95" t="s">
        <v>0</v>
      </c>
      <c r="B62" s="96" t="s">
        <v>158</v>
      </c>
      <c r="C62" s="97" t="s">
        <v>1</v>
      </c>
      <c r="D62" s="98" t="s">
        <v>2</v>
      </c>
      <c r="E62" s="99" t="s">
        <v>32</v>
      </c>
      <c r="F62" s="100" t="s">
        <v>33</v>
      </c>
    </row>
    <row r="63" spans="1:6" s="147" customFormat="1" ht="15" x14ac:dyDescent="0.25">
      <c r="A63" s="73" t="s">
        <v>62</v>
      </c>
      <c r="B63" s="74" t="s">
        <v>159</v>
      </c>
      <c r="C63" s="82"/>
      <c r="D63" s="83"/>
      <c r="E63" s="84"/>
      <c r="F63" s="85"/>
    </row>
    <row r="64" spans="1:6" s="146" customFormat="1" x14ac:dyDescent="0.2">
      <c r="A64" s="79" t="s">
        <v>64</v>
      </c>
      <c r="B64" s="80" t="s">
        <v>160</v>
      </c>
      <c r="C64" s="75" t="s">
        <v>66</v>
      </c>
      <c r="D64" s="76">
        <v>26</v>
      </c>
      <c r="E64" s="77"/>
      <c r="F64" s="78">
        <f t="shared" ref="F64:F69" si="7">D64*E64</f>
        <v>0</v>
      </c>
    </row>
    <row r="65" spans="1:6" s="146" customFormat="1" x14ac:dyDescent="0.2">
      <c r="A65" s="79" t="s">
        <v>67</v>
      </c>
      <c r="B65" s="80" t="s">
        <v>161</v>
      </c>
      <c r="C65" s="75" t="s">
        <v>66</v>
      </c>
      <c r="D65" s="76">
        <v>0.6</v>
      </c>
      <c r="E65" s="77"/>
      <c r="F65" s="78">
        <f t="shared" si="7"/>
        <v>0</v>
      </c>
    </row>
    <row r="66" spans="1:6" s="146" customFormat="1" x14ac:dyDescent="0.2">
      <c r="A66" s="79" t="s">
        <v>69</v>
      </c>
      <c r="B66" s="80" t="s">
        <v>162</v>
      </c>
      <c r="C66" s="75" t="s">
        <v>66</v>
      </c>
      <c r="D66" s="76">
        <v>9.1999999999999993</v>
      </c>
      <c r="E66" s="77"/>
      <c r="F66" s="78">
        <f t="shared" si="7"/>
        <v>0</v>
      </c>
    </row>
    <row r="67" spans="1:6" s="146" customFormat="1" x14ac:dyDescent="0.2">
      <c r="A67" s="79" t="s">
        <v>71</v>
      </c>
      <c r="B67" s="80" t="s">
        <v>163</v>
      </c>
      <c r="C67" s="75" t="s">
        <v>66</v>
      </c>
      <c r="D67" s="76">
        <v>0.2</v>
      </c>
      <c r="E67" s="77"/>
      <c r="F67" s="78">
        <f t="shared" si="7"/>
        <v>0</v>
      </c>
    </row>
    <row r="68" spans="1:6" s="146" customFormat="1" x14ac:dyDescent="0.2">
      <c r="A68" s="79" t="s">
        <v>73</v>
      </c>
      <c r="B68" s="80" t="s">
        <v>164</v>
      </c>
      <c r="C68" s="75" t="s">
        <v>66</v>
      </c>
      <c r="D68" s="76">
        <v>1.8</v>
      </c>
      <c r="E68" s="77"/>
      <c r="F68" s="78">
        <f t="shared" si="7"/>
        <v>0</v>
      </c>
    </row>
    <row r="69" spans="1:6" s="146" customFormat="1" x14ac:dyDescent="0.2">
      <c r="A69" s="79" t="s">
        <v>75</v>
      </c>
      <c r="B69" s="80" t="s">
        <v>165</v>
      </c>
      <c r="C69" s="75" t="s">
        <v>103</v>
      </c>
      <c r="D69" s="76">
        <v>4.5999999999999996</v>
      </c>
      <c r="E69" s="77"/>
      <c r="F69" s="78">
        <f t="shared" si="7"/>
        <v>0</v>
      </c>
    </row>
    <row r="70" spans="1:6" s="146" customFormat="1" x14ac:dyDescent="0.2">
      <c r="A70" s="79"/>
      <c r="B70" s="176" t="s">
        <v>79</v>
      </c>
      <c r="C70" s="177"/>
      <c r="D70" s="177"/>
      <c r="E70" s="178"/>
      <c r="F70" s="81">
        <f>SUM(F64:F69)</f>
        <v>0</v>
      </c>
    </row>
    <row r="71" spans="1:6" s="147" customFormat="1" ht="15" x14ac:dyDescent="0.25">
      <c r="A71" s="73" t="s">
        <v>80</v>
      </c>
      <c r="B71" s="74" t="s">
        <v>166</v>
      </c>
      <c r="C71" s="82"/>
      <c r="D71" s="83"/>
      <c r="E71" s="84"/>
      <c r="F71" s="85"/>
    </row>
    <row r="72" spans="1:6" s="146" customFormat="1" x14ac:dyDescent="0.2">
      <c r="A72" s="79" t="s">
        <v>82</v>
      </c>
      <c r="B72" s="80" t="s">
        <v>167</v>
      </c>
      <c r="C72" s="75" t="s">
        <v>66</v>
      </c>
      <c r="D72" s="76">
        <v>6.7</v>
      </c>
      <c r="E72" s="77"/>
      <c r="F72" s="78">
        <f t="shared" ref="F72:F74" si="8">D72*E72</f>
        <v>0</v>
      </c>
    </row>
    <row r="73" spans="1:6" s="146" customFormat="1" x14ac:dyDescent="0.2">
      <c r="A73" s="79" t="s">
        <v>84</v>
      </c>
      <c r="B73" s="80" t="s">
        <v>168</v>
      </c>
      <c r="C73" s="75" t="s">
        <v>66</v>
      </c>
      <c r="D73" s="76">
        <v>0.6</v>
      </c>
      <c r="E73" s="77"/>
      <c r="F73" s="78">
        <f t="shared" si="8"/>
        <v>0</v>
      </c>
    </row>
    <row r="74" spans="1:6" s="146" customFormat="1" x14ac:dyDescent="0.2">
      <c r="A74" s="79" t="s">
        <v>87</v>
      </c>
      <c r="B74" s="80" t="s">
        <v>85</v>
      </c>
      <c r="C74" s="75" t="s">
        <v>86</v>
      </c>
      <c r="D74" s="76">
        <v>0.32</v>
      </c>
      <c r="E74" s="77"/>
      <c r="F74" s="78">
        <f t="shared" si="8"/>
        <v>0</v>
      </c>
    </row>
    <row r="75" spans="1:6" s="146" customFormat="1" x14ac:dyDescent="0.2">
      <c r="A75" s="79"/>
      <c r="B75" s="176" t="s">
        <v>79</v>
      </c>
      <c r="C75" s="177"/>
      <c r="D75" s="177"/>
      <c r="E75" s="178"/>
      <c r="F75" s="81">
        <f>SUM(F72:F74)</f>
        <v>0</v>
      </c>
    </row>
    <row r="76" spans="1:6" s="147" customFormat="1" ht="15" x14ac:dyDescent="0.25">
      <c r="A76" s="73" t="s">
        <v>93</v>
      </c>
      <c r="B76" s="74" t="s">
        <v>169</v>
      </c>
      <c r="C76" s="82"/>
      <c r="D76" s="83"/>
      <c r="E76" s="84"/>
      <c r="F76" s="85"/>
    </row>
    <row r="77" spans="1:6" s="146" customFormat="1" x14ac:dyDescent="0.2">
      <c r="A77" s="79" t="s">
        <v>95</v>
      </c>
      <c r="B77" s="80" t="s">
        <v>170</v>
      </c>
      <c r="C77" s="75" t="s">
        <v>171</v>
      </c>
      <c r="D77" s="76">
        <v>0.1</v>
      </c>
      <c r="E77" s="77"/>
      <c r="F77" s="78">
        <f t="shared" ref="F77:F81" si="9">D77*E77</f>
        <v>0</v>
      </c>
    </row>
    <row r="78" spans="1:6" s="146" customFormat="1" x14ac:dyDescent="0.2">
      <c r="A78" s="79" t="s">
        <v>97</v>
      </c>
      <c r="B78" s="80" t="s">
        <v>172</v>
      </c>
      <c r="C78" s="75" t="s">
        <v>171</v>
      </c>
      <c r="D78" s="76">
        <v>0.1</v>
      </c>
      <c r="E78" s="77"/>
      <c r="F78" s="78">
        <f t="shared" si="9"/>
        <v>0</v>
      </c>
    </row>
    <row r="79" spans="1:6" s="146" customFormat="1" x14ac:dyDescent="0.2">
      <c r="A79" s="79" t="s">
        <v>99</v>
      </c>
      <c r="B79" s="80" t="s">
        <v>100</v>
      </c>
      <c r="C79" s="75" t="s">
        <v>173</v>
      </c>
      <c r="D79" s="76">
        <v>1.2</v>
      </c>
      <c r="E79" s="77"/>
      <c r="F79" s="78">
        <f t="shared" si="9"/>
        <v>0</v>
      </c>
    </row>
    <row r="80" spans="1:6" s="146" customFormat="1" x14ac:dyDescent="0.2">
      <c r="A80" s="79" t="s">
        <v>101</v>
      </c>
      <c r="B80" s="80" t="s">
        <v>174</v>
      </c>
      <c r="C80" s="75" t="s">
        <v>103</v>
      </c>
      <c r="D80" s="76">
        <v>9.1999999999999993</v>
      </c>
      <c r="E80" s="77"/>
      <c r="F80" s="78">
        <f t="shared" si="9"/>
        <v>0</v>
      </c>
    </row>
    <row r="81" spans="1:6" s="146" customFormat="1" x14ac:dyDescent="0.2">
      <c r="A81" s="79" t="s">
        <v>104</v>
      </c>
      <c r="B81" s="80" t="s">
        <v>102</v>
      </c>
      <c r="C81" s="75" t="s">
        <v>103</v>
      </c>
      <c r="D81" s="76">
        <v>1.6</v>
      </c>
      <c r="E81" s="77"/>
      <c r="F81" s="78">
        <f t="shared" si="9"/>
        <v>0</v>
      </c>
    </row>
    <row r="82" spans="1:6" s="146" customFormat="1" x14ac:dyDescent="0.2">
      <c r="A82" s="79"/>
      <c r="B82" s="176" t="s">
        <v>79</v>
      </c>
      <c r="C82" s="177"/>
      <c r="D82" s="177"/>
      <c r="E82" s="178"/>
      <c r="F82" s="81">
        <f>SUM(F77:F81)</f>
        <v>0</v>
      </c>
    </row>
    <row r="83" spans="1:6" s="147" customFormat="1" ht="15" x14ac:dyDescent="0.25">
      <c r="A83" s="73" t="s">
        <v>110</v>
      </c>
      <c r="B83" s="74" t="s">
        <v>121</v>
      </c>
      <c r="C83" s="82"/>
      <c r="D83" s="83"/>
      <c r="E83" s="77"/>
      <c r="F83" s="85"/>
    </row>
    <row r="84" spans="1:6" s="146" customFormat="1" x14ac:dyDescent="0.2">
      <c r="A84" s="79" t="s">
        <v>112</v>
      </c>
      <c r="B84" s="80" t="s">
        <v>175</v>
      </c>
      <c r="C84" s="75" t="s">
        <v>86</v>
      </c>
      <c r="D84" s="76">
        <v>4.2</v>
      </c>
      <c r="E84" s="77"/>
      <c r="F84" s="78">
        <f t="shared" ref="F84:F88" si="10">D84*E84</f>
        <v>0</v>
      </c>
    </row>
    <row r="85" spans="1:6" s="146" customFormat="1" x14ac:dyDescent="0.2">
      <c r="A85" s="79" t="s">
        <v>115</v>
      </c>
      <c r="B85" s="80" t="s">
        <v>176</v>
      </c>
      <c r="C85" s="75" t="s">
        <v>86</v>
      </c>
      <c r="D85" s="76">
        <v>20</v>
      </c>
      <c r="E85" s="77"/>
      <c r="F85" s="78">
        <f t="shared" si="10"/>
        <v>0</v>
      </c>
    </row>
    <row r="86" spans="1:6" s="146" customFormat="1" x14ac:dyDescent="0.2">
      <c r="A86" s="79" t="s">
        <v>118</v>
      </c>
      <c r="B86" s="80" t="s">
        <v>177</v>
      </c>
      <c r="C86" s="75" t="s">
        <v>86</v>
      </c>
      <c r="D86" s="76">
        <v>40</v>
      </c>
      <c r="E86" s="77"/>
      <c r="F86" s="78">
        <f t="shared" si="10"/>
        <v>0</v>
      </c>
    </row>
    <row r="87" spans="1:6" s="146" customFormat="1" x14ac:dyDescent="0.2">
      <c r="A87" s="79" t="s">
        <v>178</v>
      </c>
      <c r="B87" s="80" t="s">
        <v>179</v>
      </c>
      <c r="C87" s="75" t="s">
        <v>86</v>
      </c>
      <c r="D87" s="76">
        <v>6</v>
      </c>
      <c r="E87" s="77"/>
      <c r="F87" s="78">
        <f t="shared" si="10"/>
        <v>0</v>
      </c>
    </row>
    <row r="88" spans="1:6" s="146" customFormat="1" x14ac:dyDescent="0.2">
      <c r="A88" s="79" t="s">
        <v>180</v>
      </c>
      <c r="B88" s="80" t="s">
        <v>181</v>
      </c>
      <c r="C88" s="75" t="s">
        <v>173</v>
      </c>
      <c r="D88" s="76">
        <v>6</v>
      </c>
      <c r="E88" s="77"/>
      <c r="F88" s="78">
        <f t="shared" si="10"/>
        <v>0</v>
      </c>
    </row>
    <row r="89" spans="1:6" s="146" customFormat="1" x14ac:dyDescent="0.2">
      <c r="A89" s="79"/>
      <c r="B89" s="176" t="s">
        <v>79</v>
      </c>
      <c r="C89" s="177"/>
      <c r="D89" s="177"/>
      <c r="E89" s="178"/>
      <c r="F89" s="81">
        <f>SUM(F84:F88)</f>
        <v>0</v>
      </c>
    </row>
    <row r="90" spans="1:6" s="147" customFormat="1" ht="15" x14ac:dyDescent="0.25">
      <c r="A90" s="73" t="s">
        <v>120</v>
      </c>
      <c r="B90" s="74" t="s">
        <v>182</v>
      </c>
      <c r="C90" s="82"/>
      <c r="D90" s="83"/>
      <c r="E90" s="84"/>
      <c r="F90" s="85"/>
    </row>
    <row r="91" spans="1:6" s="146" customFormat="1" x14ac:dyDescent="0.2">
      <c r="A91" s="79" t="s">
        <v>122</v>
      </c>
      <c r="B91" s="80" t="s">
        <v>183</v>
      </c>
      <c r="C91" s="75" t="s">
        <v>114</v>
      </c>
      <c r="D91" s="76">
        <v>3</v>
      </c>
      <c r="E91" s="77"/>
      <c r="F91" s="78">
        <f t="shared" ref="F91" si="11">D91*E91</f>
        <v>0</v>
      </c>
    </row>
    <row r="92" spans="1:6" s="146" customFormat="1" x14ac:dyDescent="0.2">
      <c r="A92" s="79"/>
      <c r="B92" s="176" t="s">
        <v>79</v>
      </c>
      <c r="C92" s="177"/>
      <c r="D92" s="177"/>
      <c r="E92" s="178"/>
      <c r="F92" s="81">
        <f>F91</f>
        <v>0</v>
      </c>
    </row>
    <row r="93" spans="1:6" s="147" customFormat="1" ht="15" x14ac:dyDescent="0.25">
      <c r="A93" s="73" t="s">
        <v>128</v>
      </c>
      <c r="B93" s="74" t="s">
        <v>184</v>
      </c>
      <c r="C93" s="82"/>
      <c r="D93" s="83"/>
      <c r="E93" s="84"/>
      <c r="F93" s="85"/>
    </row>
    <row r="94" spans="1:6" s="146" customFormat="1" x14ac:dyDescent="0.2">
      <c r="A94" s="79" t="s">
        <v>130</v>
      </c>
      <c r="B94" s="80" t="s">
        <v>185</v>
      </c>
      <c r="C94" s="75" t="s">
        <v>86</v>
      </c>
      <c r="D94" s="76">
        <v>66.2</v>
      </c>
      <c r="E94" s="77"/>
      <c r="F94" s="78">
        <f t="shared" ref="F94:F99" si="12">D94*E94</f>
        <v>0</v>
      </c>
    </row>
    <row r="95" spans="1:6" s="146" customFormat="1" x14ac:dyDescent="0.2">
      <c r="A95" s="79" t="s">
        <v>132</v>
      </c>
      <c r="B95" s="80" t="s">
        <v>186</v>
      </c>
      <c r="C95" s="75" t="s">
        <v>86</v>
      </c>
      <c r="D95" s="76">
        <v>42.6</v>
      </c>
      <c r="E95" s="77"/>
      <c r="F95" s="78">
        <f t="shared" si="12"/>
        <v>0</v>
      </c>
    </row>
    <row r="96" spans="1:6" s="146" customFormat="1" x14ac:dyDescent="0.2">
      <c r="A96" s="79" t="s">
        <v>134</v>
      </c>
      <c r="B96" s="80" t="s">
        <v>187</v>
      </c>
      <c r="C96" s="75" t="s">
        <v>86</v>
      </c>
      <c r="D96" s="76">
        <v>33</v>
      </c>
      <c r="E96" s="77"/>
      <c r="F96" s="78">
        <f t="shared" si="12"/>
        <v>0</v>
      </c>
    </row>
    <row r="97" spans="1:6" s="146" customFormat="1" x14ac:dyDescent="0.2">
      <c r="A97" s="79" t="s">
        <v>136</v>
      </c>
      <c r="B97" s="80" t="s">
        <v>188</v>
      </c>
      <c r="C97" s="75" t="s">
        <v>86</v>
      </c>
      <c r="D97" s="76">
        <v>4</v>
      </c>
      <c r="E97" s="77"/>
      <c r="F97" s="78">
        <f t="shared" si="12"/>
        <v>0</v>
      </c>
    </row>
    <row r="98" spans="1:6" s="146" customFormat="1" x14ac:dyDescent="0.2">
      <c r="A98" s="79" t="s">
        <v>138</v>
      </c>
      <c r="B98" s="80" t="s">
        <v>189</v>
      </c>
      <c r="C98" s="75" t="s">
        <v>86</v>
      </c>
      <c r="D98" s="76">
        <v>5.6</v>
      </c>
      <c r="E98" s="77"/>
      <c r="F98" s="78">
        <f t="shared" si="12"/>
        <v>0</v>
      </c>
    </row>
    <row r="99" spans="1:6" s="146" customFormat="1" x14ac:dyDescent="0.2">
      <c r="A99" s="79" t="s">
        <v>140</v>
      </c>
      <c r="B99" s="80" t="s">
        <v>190</v>
      </c>
      <c r="C99" s="75" t="s">
        <v>86</v>
      </c>
      <c r="D99" s="76">
        <v>3</v>
      </c>
      <c r="E99" s="77"/>
      <c r="F99" s="78">
        <f t="shared" si="12"/>
        <v>0</v>
      </c>
    </row>
    <row r="100" spans="1:6" s="146" customFormat="1" x14ac:dyDescent="0.2">
      <c r="A100" s="79"/>
      <c r="B100" s="176" t="s">
        <v>79</v>
      </c>
      <c r="C100" s="177"/>
      <c r="D100" s="178"/>
      <c r="E100" s="101"/>
      <c r="F100" s="81">
        <f>SUM(F94:F99)</f>
        <v>0</v>
      </c>
    </row>
    <row r="101" spans="1:6" s="147" customFormat="1" ht="15" x14ac:dyDescent="0.25">
      <c r="A101" s="102" t="s">
        <v>142</v>
      </c>
      <c r="B101" s="74" t="s">
        <v>191</v>
      </c>
      <c r="C101" s="82"/>
      <c r="D101" s="83"/>
      <c r="E101" s="84"/>
      <c r="F101" s="85"/>
    </row>
    <row r="102" spans="1:6" s="146" customFormat="1" x14ac:dyDescent="0.2">
      <c r="A102" s="79" t="s">
        <v>144</v>
      </c>
      <c r="B102" s="80" t="s">
        <v>192</v>
      </c>
      <c r="C102" s="75" t="s">
        <v>103</v>
      </c>
      <c r="D102" s="76">
        <v>6</v>
      </c>
      <c r="E102" s="77"/>
      <c r="F102" s="78">
        <f t="shared" ref="F102:F107" si="13">D102*E102</f>
        <v>0</v>
      </c>
    </row>
    <row r="103" spans="1:6" s="146" customFormat="1" x14ac:dyDescent="0.2">
      <c r="A103" s="79" t="s">
        <v>146</v>
      </c>
      <c r="B103" s="80" t="s">
        <v>193</v>
      </c>
      <c r="C103" s="75" t="s">
        <v>103</v>
      </c>
      <c r="D103" s="76">
        <v>5</v>
      </c>
      <c r="E103" s="77"/>
      <c r="F103" s="78">
        <f t="shared" si="13"/>
        <v>0</v>
      </c>
    </row>
    <row r="104" spans="1:6" s="146" customFormat="1" x14ac:dyDescent="0.2">
      <c r="A104" s="79" t="s">
        <v>148</v>
      </c>
      <c r="B104" s="80" t="s">
        <v>194</v>
      </c>
      <c r="C104" s="75" t="s">
        <v>66</v>
      </c>
      <c r="D104" s="76">
        <v>1</v>
      </c>
      <c r="E104" s="77"/>
      <c r="F104" s="78">
        <f t="shared" si="13"/>
        <v>0</v>
      </c>
    </row>
    <row r="105" spans="1:6" s="146" customFormat="1" x14ac:dyDescent="0.2">
      <c r="A105" s="79" t="s">
        <v>150</v>
      </c>
      <c r="B105" s="80" t="s">
        <v>195</v>
      </c>
      <c r="C105" s="75" t="s">
        <v>86</v>
      </c>
      <c r="D105" s="76">
        <v>3.6</v>
      </c>
      <c r="E105" s="77"/>
      <c r="F105" s="78">
        <f t="shared" si="13"/>
        <v>0</v>
      </c>
    </row>
    <row r="106" spans="1:6" s="146" customFormat="1" x14ac:dyDescent="0.2">
      <c r="A106" s="79" t="s">
        <v>152</v>
      </c>
      <c r="B106" s="80" t="s">
        <v>196</v>
      </c>
      <c r="C106" s="75" t="s">
        <v>114</v>
      </c>
      <c r="D106" s="76">
        <v>1</v>
      </c>
      <c r="E106" s="77"/>
      <c r="F106" s="78">
        <f t="shared" si="13"/>
        <v>0</v>
      </c>
    </row>
    <row r="107" spans="1:6" s="146" customFormat="1" x14ac:dyDescent="0.2">
      <c r="A107" s="79" t="s">
        <v>197</v>
      </c>
      <c r="B107" s="80" t="s">
        <v>198</v>
      </c>
      <c r="C107" s="75" t="s">
        <v>199</v>
      </c>
      <c r="D107" s="76">
        <v>1</v>
      </c>
      <c r="E107" s="77"/>
      <c r="F107" s="78">
        <f t="shared" si="13"/>
        <v>0</v>
      </c>
    </row>
    <row r="108" spans="1:6" s="146" customFormat="1" x14ac:dyDescent="0.2">
      <c r="A108" s="79" t="s">
        <v>200</v>
      </c>
      <c r="B108" s="197" t="s">
        <v>79</v>
      </c>
      <c r="C108" s="197"/>
      <c r="D108" s="197"/>
      <c r="E108" s="103"/>
      <c r="F108" s="103">
        <f>SUM(F102:F107)</f>
        <v>0</v>
      </c>
    </row>
    <row r="109" spans="1:6" s="147" customFormat="1" ht="15" x14ac:dyDescent="0.25">
      <c r="A109" s="79" t="s">
        <v>201</v>
      </c>
      <c r="B109" s="181" t="s">
        <v>202</v>
      </c>
      <c r="C109" s="181"/>
      <c r="D109" s="181"/>
      <c r="E109" s="103"/>
      <c r="F109" s="103">
        <f>F108+F100+F92+F89+F82+F75+F70</f>
        <v>0</v>
      </c>
    </row>
    <row r="110" spans="1:6" s="146" customFormat="1" x14ac:dyDescent="0.2">
      <c r="A110" s="79"/>
      <c r="B110" s="197" t="s">
        <v>203</v>
      </c>
      <c r="C110" s="197"/>
      <c r="D110" s="197"/>
      <c r="E110" s="104"/>
      <c r="F110" s="104">
        <f>F109+F60</f>
        <v>0</v>
      </c>
    </row>
    <row r="111" spans="1:6" x14ac:dyDescent="0.2">
      <c r="A111" s="79"/>
      <c r="B111" s="198" t="s">
        <v>204</v>
      </c>
      <c r="C111" s="198"/>
      <c r="D111" s="198"/>
      <c r="E111" s="105"/>
      <c r="F111" s="105">
        <f>F110*30%</f>
        <v>0</v>
      </c>
    </row>
    <row r="112" spans="1:6" x14ac:dyDescent="0.2">
      <c r="A112" s="79"/>
      <c r="B112" s="199" t="s">
        <v>205</v>
      </c>
      <c r="C112" s="199"/>
      <c r="D112" s="199"/>
      <c r="E112" s="107"/>
      <c r="F112" s="107">
        <f>SUM(F110:F111)</f>
        <v>0</v>
      </c>
    </row>
    <row r="113" spans="1:6" ht="15" thickBot="1" x14ac:dyDescent="0.25">
      <c r="A113" s="106"/>
      <c r="B113" s="106"/>
      <c r="C113" s="106"/>
      <c r="D113" s="106"/>
      <c r="E113" s="108"/>
      <c r="F113" s="125"/>
    </row>
    <row r="114" spans="1:6" x14ac:dyDescent="0.2">
      <c r="A114" s="106" t="s">
        <v>206</v>
      </c>
      <c r="B114" s="200" t="s">
        <v>258</v>
      </c>
      <c r="C114" s="201"/>
      <c r="D114" s="201"/>
      <c r="E114" s="201"/>
      <c r="F114" s="202"/>
    </row>
    <row r="115" spans="1:6" x14ac:dyDescent="0.2">
      <c r="A115" s="109" t="s">
        <v>0</v>
      </c>
      <c r="B115" s="110" t="s">
        <v>61</v>
      </c>
      <c r="C115" s="109" t="s">
        <v>1</v>
      </c>
      <c r="D115" s="111" t="s">
        <v>2</v>
      </c>
      <c r="E115" s="112" t="s">
        <v>32</v>
      </c>
      <c r="F115" s="113" t="s">
        <v>33</v>
      </c>
    </row>
    <row r="116" spans="1:6" x14ac:dyDescent="0.2">
      <c r="A116" s="114" t="s">
        <v>207</v>
      </c>
      <c r="B116" s="115" t="s">
        <v>208</v>
      </c>
      <c r="C116" s="114" t="s">
        <v>114</v>
      </c>
      <c r="D116" s="114">
        <v>1</v>
      </c>
      <c r="E116" s="116"/>
      <c r="F116" s="116">
        <f t="shared" ref="F116:F134" si="14">D116*E116</f>
        <v>0</v>
      </c>
    </row>
    <row r="117" spans="1:6" x14ac:dyDescent="0.2">
      <c r="A117" s="114" t="s">
        <v>209</v>
      </c>
      <c r="B117" s="115" t="s">
        <v>210</v>
      </c>
      <c r="C117" s="114" t="s">
        <v>211</v>
      </c>
      <c r="D117" s="114">
        <v>3</v>
      </c>
      <c r="E117" s="116"/>
      <c r="F117" s="116">
        <f t="shared" si="14"/>
        <v>0</v>
      </c>
    </row>
    <row r="118" spans="1:6" x14ac:dyDescent="0.2">
      <c r="A118" s="114" t="s">
        <v>212</v>
      </c>
      <c r="B118" s="115" t="s">
        <v>213</v>
      </c>
      <c r="C118" s="114" t="s">
        <v>214</v>
      </c>
      <c r="D118" s="114">
        <v>3</v>
      </c>
      <c r="E118" s="116"/>
      <c r="F118" s="116">
        <f t="shared" si="14"/>
        <v>0</v>
      </c>
    </row>
    <row r="119" spans="1:6" x14ac:dyDescent="0.2">
      <c r="A119" s="114" t="s">
        <v>215</v>
      </c>
      <c r="B119" s="115" t="s">
        <v>216</v>
      </c>
      <c r="C119" s="114" t="s">
        <v>217</v>
      </c>
      <c r="D119" s="114">
        <v>5</v>
      </c>
      <c r="E119" s="116"/>
      <c r="F119" s="116">
        <f t="shared" si="14"/>
        <v>0</v>
      </c>
    </row>
    <row r="120" spans="1:6" x14ac:dyDescent="0.2">
      <c r="A120" s="114" t="s">
        <v>218</v>
      </c>
      <c r="B120" s="115" t="s">
        <v>219</v>
      </c>
      <c r="C120" s="114" t="s">
        <v>217</v>
      </c>
      <c r="D120" s="114">
        <v>20</v>
      </c>
      <c r="E120" s="116"/>
      <c r="F120" s="116">
        <f t="shared" si="14"/>
        <v>0</v>
      </c>
    </row>
    <row r="121" spans="1:6" x14ac:dyDescent="0.2">
      <c r="A121" s="114" t="s">
        <v>220</v>
      </c>
      <c r="B121" s="115" t="s">
        <v>221</v>
      </c>
      <c r="C121" s="114" t="s">
        <v>114</v>
      </c>
      <c r="D121" s="114">
        <v>2</v>
      </c>
      <c r="E121" s="116"/>
      <c r="F121" s="116">
        <f t="shared" si="14"/>
        <v>0</v>
      </c>
    </row>
    <row r="122" spans="1:6" x14ac:dyDescent="0.2">
      <c r="A122" s="114" t="s">
        <v>222</v>
      </c>
      <c r="B122" s="115" t="s">
        <v>223</v>
      </c>
      <c r="C122" s="114" t="s">
        <v>114</v>
      </c>
      <c r="D122" s="114">
        <v>2</v>
      </c>
      <c r="E122" s="116"/>
      <c r="F122" s="116">
        <f t="shared" si="14"/>
        <v>0</v>
      </c>
    </row>
    <row r="123" spans="1:6" x14ac:dyDescent="0.2">
      <c r="A123" s="114" t="s">
        <v>224</v>
      </c>
      <c r="B123" s="115" t="s">
        <v>225</v>
      </c>
      <c r="C123" s="114" t="s">
        <v>114</v>
      </c>
      <c r="D123" s="114">
        <v>15</v>
      </c>
      <c r="E123" s="116"/>
      <c r="F123" s="116">
        <f t="shared" si="14"/>
        <v>0</v>
      </c>
    </row>
    <row r="124" spans="1:6" x14ac:dyDescent="0.2">
      <c r="A124" s="114" t="s">
        <v>226</v>
      </c>
      <c r="B124" s="115" t="s">
        <v>227</v>
      </c>
      <c r="C124" s="114" t="s">
        <v>114</v>
      </c>
      <c r="D124" s="114">
        <v>10</v>
      </c>
      <c r="E124" s="116"/>
      <c r="F124" s="116">
        <f t="shared" si="14"/>
        <v>0</v>
      </c>
    </row>
    <row r="125" spans="1:6" x14ac:dyDescent="0.2">
      <c r="A125" s="114" t="s">
        <v>228</v>
      </c>
      <c r="B125" s="115" t="s">
        <v>229</v>
      </c>
      <c r="C125" s="114" t="s">
        <v>114</v>
      </c>
      <c r="D125" s="114">
        <v>5</v>
      </c>
      <c r="E125" s="116"/>
      <c r="F125" s="116">
        <f t="shared" si="14"/>
        <v>0</v>
      </c>
    </row>
    <row r="126" spans="1:6" x14ac:dyDescent="0.2">
      <c r="A126" s="114" t="s">
        <v>230</v>
      </c>
      <c r="B126" s="115" t="s">
        <v>231</v>
      </c>
      <c r="C126" s="114" t="s">
        <v>114</v>
      </c>
      <c r="D126" s="114">
        <v>5</v>
      </c>
      <c r="E126" s="116"/>
      <c r="F126" s="116">
        <f t="shared" si="14"/>
        <v>0</v>
      </c>
    </row>
    <row r="127" spans="1:6" x14ac:dyDescent="0.2">
      <c r="A127" s="114" t="s">
        <v>232</v>
      </c>
      <c r="B127" s="115" t="s">
        <v>233</v>
      </c>
      <c r="C127" s="114" t="s">
        <v>114</v>
      </c>
      <c r="D127" s="114">
        <v>1</v>
      </c>
      <c r="E127" s="116"/>
      <c r="F127" s="116">
        <f t="shared" si="14"/>
        <v>0</v>
      </c>
    </row>
    <row r="128" spans="1:6" x14ac:dyDescent="0.2">
      <c r="A128" s="114" t="s">
        <v>234</v>
      </c>
      <c r="B128" s="115" t="s">
        <v>235</v>
      </c>
      <c r="C128" s="114" t="s">
        <v>114</v>
      </c>
      <c r="D128" s="114">
        <v>1</v>
      </c>
      <c r="E128" s="116"/>
      <c r="F128" s="116">
        <f t="shared" si="14"/>
        <v>0</v>
      </c>
    </row>
    <row r="129" spans="1:13" x14ac:dyDescent="0.2">
      <c r="A129" s="114" t="s">
        <v>236</v>
      </c>
      <c r="B129" s="115" t="s">
        <v>237</v>
      </c>
      <c r="C129" s="114" t="s">
        <v>114</v>
      </c>
      <c r="D129" s="114">
        <v>1</v>
      </c>
      <c r="E129" s="116"/>
      <c r="F129" s="116">
        <f t="shared" si="14"/>
        <v>0</v>
      </c>
    </row>
    <row r="130" spans="1:13" x14ac:dyDescent="0.2">
      <c r="A130" s="114" t="s">
        <v>238</v>
      </c>
      <c r="B130" s="115" t="s">
        <v>239</v>
      </c>
      <c r="C130" s="114" t="s">
        <v>114</v>
      </c>
      <c r="D130" s="114">
        <v>6</v>
      </c>
      <c r="E130" s="116"/>
      <c r="F130" s="116">
        <f t="shared" si="14"/>
        <v>0</v>
      </c>
    </row>
    <row r="131" spans="1:13" x14ac:dyDescent="0.2">
      <c r="A131" s="114" t="s">
        <v>240</v>
      </c>
      <c r="B131" s="115" t="s">
        <v>241</v>
      </c>
      <c r="C131" s="114" t="s">
        <v>242</v>
      </c>
      <c r="D131" s="114">
        <v>1</v>
      </c>
      <c r="E131" s="116"/>
      <c r="F131" s="116">
        <f t="shared" si="14"/>
        <v>0</v>
      </c>
    </row>
    <row r="132" spans="1:13" x14ac:dyDescent="0.2">
      <c r="A132" s="114" t="s">
        <v>243</v>
      </c>
      <c r="B132" s="115" t="s">
        <v>244</v>
      </c>
      <c r="C132" s="114" t="s">
        <v>114</v>
      </c>
      <c r="D132" s="114">
        <v>5</v>
      </c>
      <c r="E132" s="116"/>
      <c r="F132" s="116">
        <f t="shared" si="14"/>
        <v>0</v>
      </c>
    </row>
    <row r="133" spans="1:13" x14ac:dyDescent="0.2">
      <c r="A133" s="114" t="s">
        <v>245</v>
      </c>
      <c r="B133" s="115" t="s">
        <v>246</v>
      </c>
      <c r="C133" s="114" t="s">
        <v>114</v>
      </c>
      <c r="D133" s="114">
        <v>4</v>
      </c>
      <c r="E133" s="116"/>
      <c r="F133" s="116">
        <f t="shared" si="14"/>
        <v>0</v>
      </c>
    </row>
    <row r="134" spans="1:13" ht="22.5" x14ac:dyDescent="0.2">
      <c r="A134" s="114" t="s">
        <v>247</v>
      </c>
      <c r="B134" s="115" t="s">
        <v>248</v>
      </c>
      <c r="C134" s="115" t="s">
        <v>249</v>
      </c>
      <c r="D134" s="117">
        <v>2</v>
      </c>
      <c r="E134" s="118"/>
      <c r="F134" s="118">
        <f t="shared" si="14"/>
        <v>0</v>
      </c>
    </row>
    <row r="135" spans="1:13" x14ac:dyDescent="0.2">
      <c r="A135" s="114"/>
      <c r="B135" s="119" t="s">
        <v>250</v>
      </c>
      <c r="C135" s="120"/>
      <c r="D135" s="120"/>
      <c r="E135" s="105"/>
      <c r="F135" s="105">
        <f>SUM(F116:F134)</f>
        <v>0</v>
      </c>
    </row>
    <row r="136" spans="1:13" x14ac:dyDescent="0.2">
      <c r="A136" s="114"/>
      <c r="B136" s="119" t="s">
        <v>256</v>
      </c>
      <c r="C136" s="120"/>
      <c r="D136" s="120"/>
      <c r="E136" s="105"/>
      <c r="F136" s="105">
        <f>F135*30%</f>
        <v>0</v>
      </c>
    </row>
    <row r="137" spans="1:13" x14ac:dyDescent="0.2">
      <c r="A137" s="114"/>
      <c r="B137" s="121" t="s">
        <v>251</v>
      </c>
      <c r="C137" s="122"/>
      <c r="D137" s="122"/>
      <c r="E137" s="123"/>
      <c r="F137" s="124">
        <f>SUM(F135:F136)</f>
        <v>0</v>
      </c>
    </row>
    <row r="138" spans="1:13" ht="15" thickBot="1" x14ac:dyDescent="0.25"/>
    <row r="139" spans="1:13" s="132" customFormat="1" ht="15.6" customHeight="1" thickBot="1" x14ac:dyDescent="0.25">
      <c r="A139" s="194" t="s">
        <v>255</v>
      </c>
      <c r="B139" s="195"/>
      <c r="C139" s="195"/>
      <c r="D139" s="195"/>
      <c r="E139" s="196"/>
      <c r="F139" s="133"/>
      <c r="G139" s="148"/>
      <c r="I139" s="149"/>
      <c r="K139" s="150"/>
      <c r="L139" s="150"/>
    </row>
    <row r="140" spans="1:13" s="132" customFormat="1" ht="15.75" thickBot="1" x14ac:dyDescent="0.25">
      <c r="A140" s="128" t="s">
        <v>46</v>
      </c>
      <c r="B140" s="129" t="s">
        <v>56</v>
      </c>
      <c r="C140" s="130" t="s">
        <v>47</v>
      </c>
      <c r="D140" s="131" t="s">
        <v>48</v>
      </c>
      <c r="E140" s="130" t="s">
        <v>49</v>
      </c>
      <c r="G140" s="133"/>
      <c r="I140" s="134"/>
      <c r="J140" s="135"/>
      <c r="K140" s="135"/>
      <c r="L140" s="136"/>
      <c r="M140" s="135"/>
    </row>
    <row r="141" spans="1:13" s="132" customFormat="1" ht="100.5" thickBot="1" x14ac:dyDescent="0.25">
      <c r="A141" s="126">
        <v>1</v>
      </c>
      <c r="B141" s="137" t="s">
        <v>57</v>
      </c>
      <c r="C141" s="151" t="s">
        <v>252</v>
      </c>
      <c r="D141" s="58"/>
      <c r="E141" s="58"/>
    </row>
    <row r="142" spans="1:13" s="132" customFormat="1" ht="15" thickBot="1" x14ac:dyDescent="0.25">
      <c r="A142" s="127">
        <v>2</v>
      </c>
      <c r="B142" s="137" t="s">
        <v>58</v>
      </c>
      <c r="C142" s="151" t="s">
        <v>253</v>
      </c>
      <c r="D142" s="60"/>
      <c r="E142" s="60"/>
    </row>
    <row r="143" spans="1:13" s="132" customFormat="1" ht="29.25" thickBot="1" x14ac:dyDescent="0.25">
      <c r="A143" s="127">
        <v>3</v>
      </c>
      <c r="B143" s="137" t="s">
        <v>59</v>
      </c>
      <c r="C143" s="151" t="s">
        <v>254</v>
      </c>
      <c r="D143" s="60"/>
      <c r="E143" s="60"/>
    </row>
  </sheetData>
  <mergeCells count="29">
    <mergeCell ref="A1:F1"/>
    <mergeCell ref="A139:E139"/>
    <mergeCell ref="B110:D110"/>
    <mergeCell ref="B111:D111"/>
    <mergeCell ref="B112:D112"/>
    <mergeCell ref="B114:F114"/>
    <mergeCell ref="A2:F2"/>
    <mergeCell ref="A3:B3"/>
    <mergeCell ref="A4:B4"/>
    <mergeCell ref="A5:B5"/>
    <mergeCell ref="E5:F5"/>
    <mergeCell ref="B82:E82"/>
    <mergeCell ref="B89:E89"/>
    <mergeCell ref="B92:E92"/>
    <mergeCell ref="B100:D100"/>
    <mergeCell ref="B108:D108"/>
    <mergeCell ref="B109:D109"/>
    <mergeCell ref="B51:E51"/>
    <mergeCell ref="B59:E59"/>
    <mergeCell ref="B60:E60"/>
    <mergeCell ref="B61:F61"/>
    <mergeCell ref="B70:E70"/>
    <mergeCell ref="B75:E75"/>
    <mergeCell ref="B43:E43"/>
    <mergeCell ref="A6:F6"/>
    <mergeCell ref="B16:E16"/>
    <mergeCell ref="B23:E23"/>
    <mergeCell ref="B32:E32"/>
    <mergeCell ref="B38:E3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G12"/>
  <sheetViews>
    <sheetView topLeftCell="A4" workbookViewId="0">
      <selection activeCell="A6" sqref="A6:XFD12"/>
    </sheetView>
  </sheetViews>
  <sheetFormatPr baseColWidth="10" defaultColWidth="10.85546875" defaultRowHeight="15" x14ac:dyDescent="0.25"/>
  <cols>
    <col min="1" max="1" width="3.42578125" customWidth="1"/>
    <col min="2" max="2" width="4.140625" bestFit="1" customWidth="1"/>
    <col min="3" max="3" width="25.42578125" customWidth="1"/>
    <col min="4" max="4" width="12.85546875" customWidth="1"/>
    <col min="7" max="7" width="23.5703125" customWidth="1"/>
  </cols>
  <sheetData>
    <row r="3" spans="2:7" ht="15.75" thickBot="1" x14ac:dyDescent="0.3"/>
    <row r="4" spans="2:7" s="1" customFormat="1" ht="49.35" customHeight="1" thickBot="1" x14ac:dyDescent="0.3">
      <c r="B4" s="214" t="s">
        <v>10</v>
      </c>
      <c r="C4" s="215"/>
      <c r="D4" s="215"/>
      <c r="E4" s="215"/>
      <c r="F4" s="215"/>
      <c r="G4" s="216"/>
    </row>
    <row r="5" spans="2:7" s="1" customFormat="1" ht="49.35" customHeight="1" thickBot="1" x14ac:dyDescent="0.3">
      <c r="B5" s="3"/>
      <c r="D5" s="3"/>
      <c r="E5" s="3"/>
      <c r="F5" s="3"/>
      <c r="G5" s="3"/>
    </row>
    <row r="6" spans="2:7" s="2" customFormat="1" ht="49.35" customHeight="1" thickBot="1" x14ac:dyDescent="0.3">
      <c r="B6" s="4" t="s">
        <v>0</v>
      </c>
      <c r="C6" s="5" t="s">
        <v>11</v>
      </c>
      <c r="D6" s="4" t="s">
        <v>1</v>
      </c>
      <c r="E6" s="5" t="s">
        <v>2</v>
      </c>
      <c r="F6" s="4" t="s">
        <v>12</v>
      </c>
      <c r="G6" s="6" t="s">
        <v>13</v>
      </c>
    </row>
    <row r="7" spans="2:7" s="2" customFormat="1" ht="49.35" customHeight="1" thickBot="1" x14ac:dyDescent="0.3">
      <c r="B7" s="7">
        <v>1</v>
      </c>
      <c r="C7" s="16" t="s">
        <v>16</v>
      </c>
      <c r="D7" s="17" t="s">
        <v>15</v>
      </c>
      <c r="E7" s="17">
        <v>5000</v>
      </c>
      <c r="F7" s="8"/>
      <c r="G7" s="9"/>
    </row>
    <row r="8" spans="2:7" s="2" customFormat="1" ht="49.35" customHeight="1" thickBot="1" x14ac:dyDescent="0.3">
      <c r="B8" s="7">
        <v>2</v>
      </c>
      <c r="C8" s="16" t="s">
        <v>17</v>
      </c>
      <c r="D8" s="17" t="s">
        <v>15</v>
      </c>
      <c r="E8" s="17">
        <v>4000</v>
      </c>
      <c r="F8" s="8"/>
      <c r="G8" s="9"/>
    </row>
    <row r="9" spans="2:7" s="2" customFormat="1" ht="49.35" customHeight="1" thickBot="1" x14ac:dyDescent="0.3">
      <c r="B9" s="7">
        <v>3</v>
      </c>
      <c r="C9" s="16" t="s">
        <v>18</v>
      </c>
      <c r="D9" s="17" t="s">
        <v>15</v>
      </c>
      <c r="E9" s="17">
        <v>4000</v>
      </c>
      <c r="F9" s="8"/>
      <c r="G9" s="9"/>
    </row>
    <row r="10" spans="2:7" s="2" customFormat="1" ht="49.35" customHeight="1" thickBot="1" x14ac:dyDescent="0.3">
      <c r="B10" s="7">
        <v>2</v>
      </c>
      <c r="C10" s="16" t="s">
        <v>19</v>
      </c>
      <c r="D10" s="17" t="s">
        <v>20</v>
      </c>
      <c r="E10" s="17">
        <v>1500</v>
      </c>
      <c r="F10" s="8"/>
      <c r="G10" s="9"/>
    </row>
    <row r="11" spans="2:7" s="10" customFormat="1" ht="49.35" customHeight="1" thickBot="1" x14ac:dyDescent="0.3">
      <c r="B11" s="7">
        <v>3</v>
      </c>
      <c r="C11" s="16" t="s">
        <v>21</v>
      </c>
      <c r="D11" s="17" t="s">
        <v>15</v>
      </c>
      <c r="E11" s="17">
        <v>500</v>
      </c>
      <c r="F11" s="11"/>
      <c r="G11" s="12"/>
    </row>
    <row r="12" spans="2:7" s="2" customFormat="1" ht="49.35" customHeight="1" thickBot="1" x14ac:dyDescent="0.3">
      <c r="B12" s="13"/>
      <c r="C12" s="217" t="s">
        <v>14</v>
      </c>
      <c r="D12" s="218"/>
      <c r="E12" s="4">
        <f>SUM(E7:E11)</f>
        <v>15000</v>
      </c>
      <c r="F12" s="14"/>
      <c r="G12" s="15">
        <f>SUM(G7:G11)</f>
        <v>0</v>
      </c>
    </row>
  </sheetData>
  <mergeCells count="2">
    <mergeCell ref="B4:G4"/>
    <mergeCell ref="C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Kit dignite</vt:lpstr>
      <vt:lpstr>devis Constr 3 espaces</vt:lpstr>
      <vt:lpstr>Vivres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Bahasha</dc:creator>
  <cp:lastModifiedBy>Bahasha</cp:lastModifiedBy>
  <cp:lastPrinted>2022-10-26T15:10:41Z</cp:lastPrinted>
  <dcterms:created xsi:type="dcterms:W3CDTF">2021-09-21T16:04:29Z</dcterms:created>
  <dcterms:modified xsi:type="dcterms:W3CDTF">2022-11-23T14:41:32Z</dcterms:modified>
</cp:coreProperties>
</file>