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8_{1BCD6684-C830-42D3-8990-0187F8EAFA06}" xr6:coauthVersionLast="47" xr6:coauthVersionMax="47" xr10:uidLastSave="{00000000-0000-0000-0000-000000000000}"/>
  <bookViews>
    <workbookView xWindow="-110" yWindow="-110" windowWidth="19420" windowHeight="10300" tabRatio="766" firstSheet="1" activeTab="2" xr2:uid="{EAEEF93D-141C-4069-8CAE-07F8F0E19608}"/>
  </bookViews>
  <sheets>
    <sheet name="Additional Tables" sheetId="14" state="hidden" r:id="rId1"/>
    <sheet name="Summary Budget" sheetId="12" r:id="rId2"/>
    <sheet name="INSTRUCTIONS" sheetId="15" r:id="rId3"/>
    <sheet name="Detailed Budget" sheetId="10" r:id="rId4"/>
  </sheets>
  <definedNames>
    <definedName name="_Key1" localSheetId="3" hidden="1">#REF!</definedName>
    <definedName name="_Key1" hidden="1">#REF!</definedName>
    <definedName name="_Order1" hidden="1">255</definedName>
    <definedName name="_Sort" localSheetId="3" hidden="1">#REF!</definedName>
    <definedName name="_Sort" hidden="1">#REF!</definedName>
    <definedName name="wrn.All._.Grant._.Forms." localSheetId="3" hidden="1">{"Form DD",#N/A,FALSE,"DD";"EE",#N/A,FALSE,"EE";"Indirects",#N/A,FALSE,"DD"}</definedName>
    <definedName name="wrn.All._.Grant._.Forms." hidden="1">{"Form DD",#N/A,FALSE,"DD";"EE",#N/A,FALSE,"EE";"Indirects",#N/A,FALSE,"DD"}</definedName>
    <definedName name="wrn.Summary._.1._.Year." localSheetId="3" hidden="1">{"One Year",#N/A,FALSE,"Summary"}</definedName>
    <definedName name="wrn.Summary._.1._.Year." hidden="1">{"One Year",#N/A,FALSE,"Summary"}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12" l="1"/>
  <c r="H11" i="12"/>
  <c r="H10" i="12"/>
  <c r="H9" i="12"/>
  <c r="H8" i="12"/>
  <c r="H7" i="12"/>
  <c r="F11" i="12"/>
  <c r="F10" i="12"/>
  <c r="F9" i="12"/>
  <c r="F8" i="12"/>
  <c r="F7" i="12"/>
  <c r="F19" i="12" l="1"/>
  <c r="P110" i="10" l="1"/>
  <c r="Q110" i="10" s="1"/>
  <c r="R110" i="10" s="1"/>
  <c r="P109" i="10"/>
  <c r="Q109" i="10" s="1"/>
  <c r="R109" i="10" s="1"/>
  <c r="P108" i="10"/>
  <c r="Q108" i="10" s="1"/>
  <c r="R108" i="10" s="1"/>
  <c r="P107" i="10"/>
  <c r="P106" i="10"/>
  <c r="Q106" i="10" s="1"/>
  <c r="R106" i="10" s="1"/>
  <c r="P103" i="10"/>
  <c r="Q103" i="10" s="1"/>
  <c r="R103" i="10" s="1"/>
  <c r="P102" i="10"/>
  <c r="Q102" i="10" s="1"/>
  <c r="R102" i="10" s="1"/>
  <c r="P101" i="10"/>
  <c r="Q101" i="10" s="1"/>
  <c r="R101" i="10" s="1"/>
  <c r="P100" i="10"/>
  <c r="Q100" i="10" s="1"/>
  <c r="R100" i="10" s="1"/>
  <c r="P99" i="10"/>
  <c r="Q99" i="10" s="1"/>
  <c r="R99" i="10" s="1"/>
  <c r="P96" i="10"/>
  <c r="Q96" i="10" s="1"/>
  <c r="R96" i="10" s="1"/>
  <c r="P95" i="10"/>
  <c r="Q95" i="10" s="1"/>
  <c r="R95" i="10" s="1"/>
  <c r="P94" i="10"/>
  <c r="Q94" i="10" s="1"/>
  <c r="R94" i="10" s="1"/>
  <c r="P93" i="10"/>
  <c r="Q93" i="10" s="1"/>
  <c r="R93" i="10" s="1"/>
  <c r="P92" i="10"/>
  <c r="Q92" i="10" s="1"/>
  <c r="R92" i="10" s="1"/>
  <c r="R90" i="10"/>
  <c r="P89" i="10"/>
  <c r="P88" i="10"/>
  <c r="P87" i="10"/>
  <c r="Q87" i="10" s="1"/>
  <c r="R87" i="10" s="1"/>
  <c r="P86" i="10"/>
  <c r="P85" i="10"/>
  <c r="P81" i="10"/>
  <c r="Q81" i="10" s="1"/>
  <c r="R81" i="10" s="1"/>
  <c r="P82" i="10"/>
  <c r="Q82" i="10" s="1"/>
  <c r="R82" i="10" s="1"/>
  <c r="P80" i="10"/>
  <c r="P79" i="10"/>
  <c r="P78" i="10"/>
  <c r="P75" i="10"/>
  <c r="Q75" i="10" s="1"/>
  <c r="R75" i="10" s="1"/>
  <c r="P74" i="10"/>
  <c r="P73" i="10"/>
  <c r="P72" i="10"/>
  <c r="Q72" i="10" s="1"/>
  <c r="R72" i="10" s="1"/>
  <c r="P71" i="10"/>
  <c r="Q71" i="10" s="1"/>
  <c r="R71" i="10" s="1"/>
  <c r="P67" i="10"/>
  <c r="P66" i="10"/>
  <c r="P65" i="10"/>
  <c r="P64" i="10"/>
  <c r="P63" i="10"/>
  <c r="P62" i="10"/>
  <c r="P57" i="10"/>
  <c r="Q57" i="10" s="1"/>
  <c r="R57" i="10" s="1"/>
  <c r="P56" i="10"/>
  <c r="P52" i="10"/>
  <c r="P51" i="10"/>
  <c r="P47" i="10"/>
  <c r="Q47" i="10" s="1"/>
  <c r="R47" i="10" s="1"/>
  <c r="P46" i="10"/>
  <c r="P43" i="10"/>
  <c r="P42" i="10"/>
  <c r="P39" i="10"/>
  <c r="Q39" i="10" s="1"/>
  <c r="R39" i="10" s="1"/>
  <c r="P38" i="10"/>
  <c r="P34" i="10"/>
  <c r="P35" i="10"/>
  <c r="P33" i="10"/>
  <c r="Q33" i="10" s="1"/>
  <c r="R33" i="10" s="1"/>
  <c r="P28" i="10"/>
  <c r="P27" i="10"/>
  <c r="P26" i="10"/>
  <c r="P25" i="10"/>
  <c r="Q25" i="10" s="1"/>
  <c r="R25" i="10" s="1"/>
  <c r="P24" i="10"/>
  <c r="P19" i="10"/>
  <c r="P18" i="10"/>
  <c r="P15" i="10"/>
  <c r="Q15" i="10" s="1"/>
  <c r="R15" i="10" s="1"/>
  <c r="P14" i="10"/>
  <c r="Q14" i="10" s="1"/>
  <c r="R14" i="10" s="1"/>
  <c r="P13" i="10"/>
  <c r="P12" i="10"/>
  <c r="Q12" i="10" s="1"/>
  <c r="R12" i="10" s="1"/>
  <c r="P11" i="10"/>
  <c r="Q11" i="10" s="1"/>
  <c r="R11" i="10" s="1"/>
  <c r="Q107" i="10"/>
  <c r="R107" i="10" s="1"/>
  <c r="Q89" i="10"/>
  <c r="R89" i="10" s="1"/>
  <c r="Q88" i="10"/>
  <c r="R88" i="10" s="1"/>
  <c r="Q86" i="10"/>
  <c r="R86" i="10" s="1"/>
  <c r="Q85" i="10"/>
  <c r="R85" i="10" s="1"/>
  <c r="Q80" i="10"/>
  <c r="R80" i="10" s="1"/>
  <c r="Q79" i="10"/>
  <c r="R79" i="10" s="1"/>
  <c r="Q78" i="10"/>
  <c r="R78" i="10" s="1"/>
  <c r="Q77" i="10"/>
  <c r="Q74" i="10"/>
  <c r="R74" i="10" s="1"/>
  <c r="Q73" i="10"/>
  <c r="R73" i="10" s="1"/>
  <c r="Q67" i="10"/>
  <c r="R67" i="10" s="1"/>
  <c r="Q66" i="10"/>
  <c r="R66" i="10" s="1"/>
  <c r="O65" i="10"/>
  <c r="O64" i="10"/>
  <c r="Q64" i="10" s="1"/>
  <c r="R64" i="10" s="1"/>
  <c r="O63" i="10"/>
  <c r="Q63" i="10" s="1"/>
  <c r="R63" i="10" s="1"/>
  <c r="O62" i="10"/>
  <c r="Q62" i="10" s="1"/>
  <c r="R62" i="10" s="1"/>
  <c r="Q56" i="10"/>
  <c r="R56" i="10" s="1"/>
  <c r="Q52" i="10"/>
  <c r="R52" i="10" s="1"/>
  <c r="Q51" i="10"/>
  <c r="R51" i="10" s="1"/>
  <c r="Q46" i="10"/>
  <c r="R46" i="10" s="1"/>
  <c r="Q43" i="10"/>
  <c r="R43" i="10" s="1"/>
  <c r="Q42" i="10"/>
  <c r="R42" i="10" s="1"/>
  <c r="Q38" i="10"/>
  <c r="R38" i="10" s="1"/>
  <c r="Q35" i="10"/>
  <c r="R35" i="10" s="1"/>
  <c r="Q34" i="10"/>
  <c r="R34" i="10" s="1"/>
  <c r="Q28" i="10"/>
  <c r="R28" i="10" s="1"/>
  <c r="Q27" i="10"/>
  <c r="R27" i="10" s="1"/>
  <c r="Q26" i="10"/>
  <c r="R26" i="10" s="1"/>
  <c r="Q24" i="10"/>
  <c r="R24" i="10" s="1"/>
  <c r="Q19" i="10"/>
  <c r="R19" i="10" s="1"/>
  <c r="Q18" i="10"/>
  <c r="R18" i="10" s="1"/>
  <c r="Q13" i="10"/>
  <c r="R13" i="10" s="1"/>
  <c r="R91" i="10" l="1"/>
  <c r="S91" i="10" s="1"/>
  <c r="Q65" i="10"/>
  <c r="R65" i="10" s="1"/>
  <c r="Q53" i="10"/>
  <c r="Q58" i="10"/>
  <c r="Q48" i="10"/>
  <c r="Q29" i="10"/>
  <c r="Q111" i="10"/>
  <c r="Q20" i="10"/>
  <c r="K110" i="10"/>
  <c r="K109" i="10"/>
  <c r="K108" i="10"/>
  <c r="K107" i="10"/>
  <c r="K106" i="10"/>
  <c r="K103" i="10"/>
  <c r="K102" i="10"/>
  <c r="K101" i="10"/>
  <c r="K100" i="10"/>
  <c r="K99" i="10"/>
  <c r="K96" i="10"/>
  <c r="K95" i="10"/>
  <c r="K94" i="10"/>
  <c r="K93" i="10"/>
  <c r="K92" i="10"/>
  <c r="K89" i="10"/>
  <c r="K88" i="10"/>
  <c r="K87" i="10"/>
  <c r="K86" i="10"/>
  <c r="K85" i="10"/>
  <c r="K82" i="10"/>
  <c r="K81" i="10"/>
  <c r="K80" i="10"/>
  <c r="K79" i="10"/>
  <c r="K78" i="10"/>
  <c r="K74" i="10"/>
  <c r="K72" i="10"/>
  <c r="K73" i="10"/>
  <c r="K75" i="10"/>
  <c r="K71" i="10"/>
  <c r="F110" i="10"/>
  <c r="L110" i="10" s="1"/>
  <c r="F109" i="10"/>
  <c r="L109" i="10" s="1"/>
  <c r="F108" i="10"/>
  <c r="L108" i="10" s="1"/>
  <c r="F107" i="10"/>
  <c r="F106" i="10"/>
  <c r="L106" i="10" s="1"/>
  <c r="F103" i="10"/>
  <c r="L103" i="10" s="1"/>
  <c r="F102" i="10"/>
  <c r="L102" i="10" s="1"/>
  <c r="F101" i="10"/>
  <c r="F100" i="10"/>
  <c r="L100" i="10" s="1"/>
  <c r="F99" i="10"/>
  <c r="L99" i="10" s="1"/>
  <c r="F96" i="10"/>
  <c r="L96" i="10" s="1"/>
  <c r="F95" i="10"/>
  <c r="F94" i="10"/>
  <c r="L94" i="10" s="1"/>
  <c r="F93" i="10"/>
  <c r="L93" i="10" s="1"/>
  <c r="F92" i="10"/>
  <c r="L92" i="10" s="1"/>
  <c r="F89" i="10"/>
  <c r="F88" i="10"/>
  <c r="L88" i="10" s="1"/>
  <c r="F87" i="10"/>
  <c r="L87" i="10" s="1"/>
  <c r="F86" i="10"/>
  <c r="L86" i="10" s="1"/>
  <c r="F85" i="10"/>
  <c r="F82" i="10"/>
  <c r="L82" i="10" s="1"/>
  <c r="F81" i="10"/>
  <c r="L81" i="10" s="1"/>
  <c r="F80" i="10"/>
  <c r="L80" i="10" s="1"/>
  <c r="F79" i="10"/>
  <c r="F78" i="10"/>
  <c r="L78" i="10" s="1"/>
  <c r="F75" i="10"/>
  <c r="L75" i="10" s="1"/>
  <c r="F72" i="10"/>
  <c r="L72" i="10" s="1"/>
  <c r="F73" i="10"/>
  <c r="F74" i="10"/>
  <c r="L74" i="10" s="1"/>
  <c r="F71" i="10"/>
  <c r="L71" i="10" s="1"/>
  <c r="F67" i="10"/>
  <c r="F57" i="10"/>
  <c r="J35" i="10"/>
  <c r="J34" i="10"/>
  <c r="J33" i="10"/>
  <c r="J28" i="10"/>
  <c r="J27" i="10"/>
  <c r="J26" i="10"/>
  <c r="J25" i="10"/>
  <c r="J24" i="10"/>
  <c r="J19" i="10"/>
  <c r="J18" i="10"/>
  <c r="F56" i="10"/>
  <c r="F51" i="10"/>
  <c r="F46" i="10"/>
  <c r="F42" i="10"/>
  <c r="F38" i="10"/>
  <c r="F34" i="10"/>
  <c r="F33" i="10"/>
  <c r="F11" i="10"/>
  <c r="L73" i="10" l="1"/>
  <c r="L79" i="10"/>
  <c r="L85" i="10"/>
  <c r="L89" i="10"/>
  <c r="L95" i="10"/>
  <c r="L101" i="10"/>
  <c r="L107" i="10"/>
  <c r="S90" i="10"/>
  <c r="S88" i="10"/>
  <c r="S99" i="10"/>
  <c r="S103" i="10"/>
  <c r="S108" i="10"/>
  <c r="S75" i="10"/>
  <c r="S81" i="10"/>
  <c r="S94" i="10"/>
  <c r="S100" i="10"/>
  <c r="S109" i="10"/>
  <c r="S72" i="10"/>
  <c r="S85" i="10"/>
  <c r="S79" i="10"/>
  <c r="S80" i="10"/>
  <c r="S86" i="10"/>
  <c r="S95" i="10"/>
  <c r="S101" i="10"/>
  <c r="S106" i="10"/>
  <c r="S110" i="10"/>
  <c r="S82" i="10"/>
  <c r="S71" i="10"/>
  <c r="Q113" i="10"/>
  <c r="J11" i="10"/>
  <c r="J14" i="10"/>
  <c r="K14" i="10" s="1"/>
  <c r="J15" i="10"/>
  <c r="K15" i="10" s="1"/>
  <c r="F14" i="10"/>
  <c r="G15" i="10"/>
  <c r="M15" i="10" s="1"/>
  <c r="F15" i="10"/>
  <c r="G14" i="10"/>
  <c r="M14" i="10" s="1"/>
  <c r="J12" i="10"/>
  <c r="J13" i="10"/>
  <c r="G110" i="10"/>
  <c r="M110" i="10" s="1"/>
  <c r="G109" i="10"/>
  <c r="M109" i="10" s="1"/>
  <c r="G108" i="10"/>
  <c r="M108" i="10" s="1"/>
  <c r="G107" i="10"/>
  <c r="M107" i="10" s="1"/>
  <c r="G106" i="10"/>
  <c r="M106" i="10" s="1"/>
  <c r="G103" i="10"/>
  <c r="M103" i="10" s="1"/>
  <c r="G102" i="10"/>
  <c r="M102" i="10" s="1"/>
  <c r="G101" i="10"/>
  <c r="M101" i="10" s="1"/>
  <c r="G100" i="10"/>
  <c r="M100" i="10" s="1"/>
  <c r="G99" i="10"/>
  <c r="M99" i="10" s="1"/>
  <c r="G96" i="10"/>
  <c r="M96" i="10" s="1"/>
  <c r="G95" i="10"/>
  <c r="M95" i="10" s="1"/>
  <c r="G94" i="10"/>
  <c r="M94" i="10" s="1"/>
  <c r="G93" i="10"/>
  <c r="M93" i="10" s="1"/>
  <c r="G92" i="10"/>
  <c r="M92" i="10" s="1"/>
  <c r="G89" i="10"/>
  <c r="M89" i="10" s="1"/>
  <c r="G88" i="10"/>
  <c r="M88" i="10" s="1"/>
  <c r="G87" i="10"/>
  <c r="M87" i="10" s="1"/>
  <c r="G86" i="10"/>
  <c r="M86" i="10" s="1"/>
  <c r="G85" i="10"/>
  <c r="M85" i="10" s="1"/>
  <c r="G82" i="10"/>
  <c r="M82" i="10" s="1"/>
  <c r="G81" i="10"/>
  <c r="M81" i="10" s="1"/>
  <c r="G80" i="10"/>
  <c r="M80" i="10" s="1"/>
  <c r="G79" i="10"/>
  <c r="M79" i="10" s="1"/>
  <c r="G78" i="10"/>
  <c r="M78" i="10" s="1"/>
  <c r="G75" i="10"/>
  <c r="M75" i="10" s="1"/>
  <c r="G74" i="10"/>
  <c r="M74" i="10" s="1"/>
  <c r="G73" i="10"/>
  <c r="M73" i="10" s="1"/>
  <c r="G72" i="10"/>
  <c r="M72" i="10" s="1"/>
  <c r="G71" i="10"/>
  <c r="M71" i="10" s="1"/>
  <c r="G67" i="10"/>
  <c r="M67" i="10" s="1"/>
  <c r="G66" i="10"/>
  <c r="M66" i="10" s="1"/>
  <c r="G65" i="10"/>
  <c r="M65" i="10" s="1"/>
  <c r="G64" i="10"/>
  <c r="M64" i="10" s="1"/>
  <c r="G63" i="10"/>
  <c r="M63" i="10" s="1"/>
  <c r="G62" i="10"/>
  <c r="M62" i="10" s="1"/>
  <c r="G57" i="10"/>
  <c r="M57" i="10" s="1"/>
  <c r="G56" i="10"/>
  <c r="M56" i="10" s="1"/>
  <c r="G52" i="10"/>
  <c r="M52" i="10" s="1"/>
  <c r="G51" i="10"/>
  <c r="M51" i="10" s="1"/>
  <c r="G47" i="10"/>
  <c r="M47" i="10" s="1"/>
  <c r="G46" i="10"/>
  <c r="M46" i="10" s="1"/>
  <c r="G43" i="10"/>
  <c r="M43" i="10" s="1"/>
  <c r="G42" i="10"/>
  <c r="M42" i="10" s="1"/>
  <c r="G39" i="10"/>
  <c r="M39" i="10" s="1"/>
  <c r="G38" i="10"/>
  <c r="M38" i="10" s="1"/>
  <c r="G35" i="10"/>
  <c r="M35" i="10" s="1"/>
  <c r="G34" i="10"/>
  <c r="M34" i="10" s="1"/>
  <c r="G33" i="10"/>
  <c r="M33" i="10" s="1"/>
  <c r="G28" i="10"/>
  <c r="M28" i="10" s="1"/>
  <c r="G27" i="10"/>
  <c r="M27" i="10" s="1"/>
  <c r="G26" i="10"/>
  <c r="M26" i="10" s="1"/>
  <c r="G25" i="10"/>
  <c r="M25" i="10" s="1"/>
  <c r="G24" i="10"/>
  <c r="M24" i="10" s="1"/>
  <c r="G19" i="10"/>
  <c r="M19" i="10" s="1"/>
  <c r="G18" i="10"/>
  <c r="M18" i="10" s="1"/>
  <c r="G12" i="10"/>
  <c r="M12" i="10" s="1"/>
  <c r="G13" i="10"/>
  <c r="M13" i="10" s="1"/>
  <c r="G11" i="10"/>
  <c r="M11" i="10" s="1"/>
  <c r="L14" i="10" l="1"/>
  <c r="Q118" i="10"/>
  <c r="L15" i="10"/>
  <c r="S15" i="10" s="1"/>
  <c r="S93" i="10"/>
  <c r="S107" i="10"/>
  <c r="R53" i="10"/>
  <c r="S96" i="10"/>
  <c r="S74" i="10"/>
  <c r="S102" i="10"/>
  <c r="S92" i="10"/>
  <c r="S14" i="10"/>
  <c r="S89" i="10"/>
  <c r="S78" i="10"/>
  <c r="S87" i="10"/>
  <c r="K77" i="10"/>
  <c r="F77" i="10"/>
  <c r="I62" i="10"/>
  <c r="K62" i="10" s="1"/>
  <c r="K67" i="10"/>
  <c r="L67" i="10" s="1"/>
  <c r="K66" i="10"/>
  <c r="I65" i="10"/>
  <c r="K65" i="10" s="1"/>
  <c r="I64" i="10"/>
  <c r="K64" i="10" s="1"/>
  <c r="I63" i="10"/>
  <c r="K63" i="10" s="1"/>
  <c r="F66" i="10"/>
  <c r="L66" i="10" s="1"/>
  <c r="K18" i="10"/>
  <c r="K19" i="10"/>
  <c r="F18" i="10"/>
  <c r="F19" i="10"/>
  <c r="D63" i="10"/>
  <c r="F63" i="10" s="1"/>
  <c r="D62" i="10"/>
  <c r="F62" i="10" s="1"/>
  <c r="L62" i="10" s="1"/>
  <c r="D65" i="10"/>
  <c r="F65" i="10" s="1"/>
  <c r="L65" i="10" s="1"/>
  <c r="D64" i="10"/>
  <c r="F64" i="10" s="1"/>
  <c r="K25" i="10"/>
  <c r="F25" i="10"/>
  <c r="L25" i="10" s="1"/>
  <c r="K47" i="10"/>
  <c r="F47" i="10"/>
  <c r="K46" i="10"/>
  <c r="L46" i="10" s="1"/>
  <c r="K43" i="10"/>
  <c r="F43" i="10"/>
  <c r="K42" i="10"/>
  <c r="L42" i="10" s="1"/>
  <c r="K39" i="10"/>
  <c r="F39" i="10"/>
  <c r="L39" i="10" s="1"/>
  <c r="K38" i="10"/>
  <c r="L38" i="10" s="1"/>
  <c r="L18" i="10" l="1"/>
  <c r="S18" i="10" s="1"/>
  <c r="L43" i="10"/>
  <c r="L63" i="10"/>
  <c r="L47" i="10"/>
  <c r="L64" i="10"/>
  <c r="S64" i="10" s="1"/>
  <c r="L19" i="10"/>
  <c r="S19" i="10" s="1"/>
  <c r="S38" i="10"/>
  <c r="S73" i="10"/>
  <c r="R111" i="10"/>
  <c r="S46" i="10"/>
  <c r="R58" i="10"/>
  <c r="R48" i="10"/>
  <c r="S43" i="10"/>
  <c r="S67" i="10"/>
  <c r="R20" i="10"/>
  <c r="H6" i="12" s="1"/>
  <c r="S42" i="10"/>
  <c r="S66" i="10"/>
  <c r="S65" i="10"/>
  <c r="S63" i="10"/>
  <c r="S62" i="10"/>
  <c r="F111" i="10"/>
  <c r="K111" i="10"/>
  <c r="K11" i="10"/>
  <c r="L11" i="10" s="1"/>
  <c r="K12" i="10"/>
  <c r="K13" i="10"/>
  <c r="K24" i="10"/>
  <c r="K26" i="10"/>
  <c r="K27" i="10"/>
  <c r="K28" i="10"/>
  <c r="K33" i="10"/>
  <c r="L33" i="10" s="1"/>
  <c r="K34" i="10"/>
  <c r="L34" i="10" s="1"/>
  <c r="K35" i="10"/>
  <c r="K51" i="10"/>
  <c r="L51" i="10" s="1"/>
  <c r="K52" i="10"/>
  <c r="K56" i="10"/>
  <c r="L56" i="10" s="1"/>
  <c r="K57" i="10"/>
  <c r="L57" i="10" s="1"/>
  <c r="F52" i="10"/>
  <c r="L52" i="10" s="1"/>
  <c r="F35" i="10"/>
  <c r="L35" i="10" s="1"/>
  <c r="F26" i="10"/>
  <c r="F27" i="10"/>
  <c r="F28" i="10"/>
  <c r="A3" i="14"/>
  <c r="A1" i="14"/>
  <c r="F24" i="10"/>
  <c r="L24" i="10" s="1"/>
  <c r="F12" i="10"/>
  <c r="F13" i="10"/>
  <c r="A3" i="12"/>
  <c r="A1" i="12"/>
  <c r="L111" i="10" l="1"/>
  <c r="L13" i="10"/>
  <c r="S13" i="10" s="1"/>
  <c r="L28" i="10"/>
  <c r="L12" i="10"/>
  <c r="S12" i="10" s="1"/>
  <c r="L27" i="10"/>
  <c r="L26" i="10"/>
  <c r="S27" i="10"/>
  <c r="S33" i="10"/>
  <c r="L48" i="10"/>
  <c r="S25" i="10"/>
  <c r="S26" i="10"/>
  <c r="S51" i="10"/>
  <c r="L53" i="10"/>
  <c r="R29" i="10"/>
  <c r="S39" i="10"/>
  <c r="S24" i="10"/>
  <c r="L29" i="10"/>
  <c r="F48" i="10"/>
  <c r="K58" i="10"/>
  <c r="S28" i="10"/>
  <c r="F53" i="10"/>
  <c r="S56" i="10"/>
  <c r="S34" i="10"/>
  <c r="S47" i="10"/>
  <c r="S11" i="10"/>
  <c r="K48" i="10"/>
  <c r="S111" i="10"/>
  <c r="F20" i="10"/>
  <c r="K20" i="10"/>
  <c r="K29" i="10"/>
  <c r="G8" i="12"/>
  <c r="K53" i="10"/>
  <c r="F58" i="10"/>
  <c r="G10" i="12" s="1"/>
  <c r="F29" i="10"/>
  <c r="G7" i="12" s="1"/>
  <c r="G11" i="12"/>
  <c r="L20" i="10" l="1"/>
  <c r="F6" i="12" s="1"/>
  <c r="R113" i="10"/>
  <c r="R118" i="10" s="1"/>
  <c r="S52" i="10"/>
  <c r="L58" i="10"/>
  <c r="S57" i="10"/>
  <c r="S58" i="10" s="1"/>
  <c r="S35" i="10"/>
  <c r="S48" i="10" s="1"/>
  <c r="K115" i="10"/>
  <c r="K116" i="10" s="1"/>
  <c r="F115" i="10"/>
  <c r="F113" i="10"/>
  <c r="K113" i="10"/>
  <c r="S53" i="10"/>
  <c r="S29" i="10"/>
  <c r="G9" i="12"/>
  <c r="S20" i="10"/>
  <c r="H13" i="12" l="1"/>
  <c r="L113" i="10"/>
  <c r="L115" i="10"/>
  <c r="S115" i="10" s="1"/>
  <c r="S116" i="10" s="1"/>
  <c r="F116" i="10"/>
  <c r="F118" i="10" s="1"/>
  <c r="K118" i="10"/>
  <c r="S113" i="10"/>
  <c r="G6" i="12"/>
  <c r="L116" i="10" l="1"/>
  <c r="F12" i="12" s="1"/>
  <c r="G12" i="12" s="1"/>
  <c r="G13" i="12" s="1"/>
  <c r="S118" i="10"/>
  <c r="L118" i="10" l="1"/>
  <c r="K19" i="12"/>
  <c r="K18" i="12" s="1"/>
  <c r="C11" i="12"/>
  <c r="C13" i="12" s="1"/>
  <c r="F13" i="12"/>
  <c r="J19" i="12" s="1"/>
  <c r="J18" i="12" s="1"/>
  <c r="B11" i="12" l="1"/>
</calcChain>
</file>

<file path=xl/sharedStrings.xml><?xml version="1.0" encoding="utf-8"?>
<sst xmlns="http://schemas.openxmlformats.org/spreadsheetml/2006/main" count="385" uniqueCount="238">
  <si>
    <t>Additional Tables</t>
  </si>
  <si>
    <t>Approved International Trips Table</t>
  </si>
  <si>
    <t>Trip Number</t>
  </si>
  <si>
    <t>Origin</t>
  </si>
  <si>
    <t>Destination</t>
  </si>
  <si>
    <t>Number of Travellers</t>
  </si>
  <si>
    <t>Purpose</t>
  </si>
  <si>
    <t>US</t>
  </si>
  <si>
    <t>EU</t>
  </si>
  <si>
    <t>Approved Equipment Procurement Table</t>
  </si>
  <si>
    <t>Item Number</t>
  </si>
  <si>
    <t>Number of Items</t>
  </si>
  <si>
    <t>Description</t>
  </si>
  <si>
    <t>Source</t>
  </si>
  <si>
    <t>Nationality</t>
  </si>
  <si>
    <t>Approved Subgrants Table</t>
  </si>
  <si>
    <t>Sub-subrecipient Name</t>
  </si>
  <si>
    <t>Sub-subgrant/Pool Amount (USD)</t>
  </si>
  <si>
    <t>Organization Name</t>
  </si>
  <si>
    <t>Sub-subward Pool Name</t>
  </si>
  <si>
    <t>Summary Budget</t>
  </si>
  <si>
    <t>Start Date</t>
  </si>
  <si>
    <t>End Date</t>
  </si>
  <si>
    <t>Budgeted Costs</t>
  </si>
  <si>
    <t>Estimated Amount</t>
  </si>
  <si>
    <t>Obligated Amount</t>
  </si>
  <si>
    <t>Cost Share</t>
  </si>
  <si>
    <t>ddMMMyyyy</t>
  </si>
  <si>
    <t>Personnel</t>
  </si>
  <si>
    <t>Travel</t>
  </si>
  <si>
    <t>Subgrant Duration (months)</t>
  </si>
  <si>
    <t>Supplies</t>
  </si>
  <si>
    <t>Equipment</t>
  </si>
  <si>
    <t>Total Estimated Amount</t>
  </si>
  <si>
    <t>Total Obligated Amount</t>
  </si>
  <si>
    <t>Contractual</t>
  </si>
  <si>
    <t>Other Direct Costs</t>
  </si>
  <si>
    <t>Totals</t>
  </si>
  <si>
    <t xml:space="preserve">Initial Advance NTE </t>
  </si>
  <si>
    <t>Retention Amount</t>
  </si>
  <si>
    <t>Amount Prior to this Modification</t>
  </si>
  <si>
    <t>Change Made by this Modification</t>
  </si>
  <si>
    <t>New/Current Totals</t>
  </si>
  <si>
    <t>Line Item</t>
  </si>
  <si>
    <t>LOE</t>
  </si>
  <si>
    <t>Populate</t>
  </si>
  <si>
    <t>Subrecipient</t>
  </si>
  <si>
    <t>Subgrant Detailed Budget Template Instructions</t>
  </si>
  <si>
    <t>·</t>
  </si>
  <si>
    <t>Additional Notes:</t>
  </si>
  <si>
    <t>Indirect Costs:</t>
  </si>
  <si>
    <t>Annex 1</t>
  </si>
  <si>
    <t>Detailed Budget</t>
  </si>
  <si>
    <t>DESCRIPTION</t>
  </si>
  <si>
    <t>TOTAL</t>
  </si>
  <si>
    <t>BUDGET NARRATIVE</t>
  </si>
  <si>
    <t>Unit</t>
  </si>
  <si>
    <t>Qty</t>
  </si>
  <si>
    <t>Rate</t>
  </si>
  <si>
    <t>Internews</t>
  </si>
  <si>
    <t>Program</t>
  </si>
  <si>
    <t xml:space="preserve"> (Explain Nature of Cost and provide any supporting information)</t>
  </si>
  <si>
    <t>Share</t>
  </si>
  <si>
    <t>Costs</t>
  </si>
  <si>
    <t>(Attach as separate Word document if additional space is needed)</t>
  </si>
  <si>
    <t xml:space="preserve">Personnel </t>
  </si>
  <si>
    <t>month</t>
  </si>
  <si>
    <t>Consultant #2</t>
  </si>
  <si>
    <t>Total Personnel</t>
  </si>
  <si>
    <t>trip</t>
  </si>
  <si>
    <t>night</t>
  </si>
  <si>
    <t>day</t>
  </si>
  <si>
    <t>Surface Travel</t>
  </si>
  <si>
    <t>Total Travel</t>
  </si>
  <si>
    <t>Supply #1</t>
  </si>
  <si>
    <t>Supply #2</t>
  </si>
  <si>
    <t>Supply #3</t>
  </si>
  <si>
    <t>Total Supplies</t>
  </si>
  <si>
    <t>Equipment #1</t>
  </si>
  <si>
    <t>each</t>
  </si>
  <si>
    <t>Equipment #2</t>
  </si>
  <si>
    <t>Total Equipment</t>
  </si>
  <si>
    <t>Service Contract #1</t>
  </si>
  <si>
    <t>Lower-tier Subgrant #1</t>
  </si>
  <si>
    <t>Total Contractual</t>
  </si>
  <si>
    <t>Total Other Direct Costs</t>
  </si>
  <si>
    <t>Total Direct Costs</t>
  </si>
  <si>
    <t>Modified Total Direct Costs</t>
  </si>
  <si>
    <t>Indirect Costs</t>
  </si>
  <si>
    <t>PROJECT TOTAL</t>
  </si>
  <si>
    <t>Cost</t>
  </si>
  <si>
    <t xml:space="preserve">Airfare  </t>
  </si>
  <si>
    <t>specify origin, destination, number of travellers, and purpose</t>
  </si>
  <si>
    <t xml:space="preserve">Lodging  </t>
  </si>
  <si>
    <t xml:space="preserve">Meals &amp; Incidental Expenses </t>
  </si>
  <si>
    <t xml:space="preserve">Airfare </t>
  </si>
  <si>
    <t xml:space="preserve">Lodging </t>
  </si>
  <si>
    <t>General Office Supplies</t>
  </si>
  <si>
    <t>event</t>
  </si>
  <si>
    <t>This is for per diem , specify city, number of travellers, and purpose</t>
  </si>
  <si>
    <t>This is for hotel , specify city, number of travellers, and purpose</t>
  </si>
  <si>
    <t xml:space="preserve">This is for travel to/from airport </t>
  </si>
  <si>
    <t>Ground Travel , Bus or Train</t>
  </si>
  <si>
    <t>ODC #5</t>
  </si>
  <si>
    <t>ODC #6</t>
  </si>
  <si>
    <t>General Office Cost</t>
  </si>
  <si>
    <t>Office rent</t>
  </si>
  <si>
    <t>Office utilities</t>
  </si>
  <si>
    <t xml:space="preserve">Printing </t>
  </si>
  <si>
    <t>Payroll Staff</t>
  </si>
  <si>
    <t>Consultant Labor</t>
  </si>
  <si>
    <t>Venue rental for event</t>
  </si>
  <si>
    <t>Meals for participants</t>
  </si>
  <si>
    <t>Guess speaker fee</t>
  </si>
  <si>
    <t>Interpreter / translation</t>
  </si>
  <si>
    <t>Event promotion</t>
  </si>
  <si>
    <t>person</t>
  </si>
  <si>
    <t>Please revise if example costs are not needed for activity</t>
  </si>
  <si>
    <t>Annual Increase</t>
  </si>
  <si>
    <t xml:space="preserve">Staff  &amp; Consultant Travel </t>
  </si>
  <si>
    <t>**Note:  helpful to include the # of events , # of days per event , # of participants</t>
  </si>
  <si>
    <t>EXAMPLE Activity 1 : Activity Description (two  5-day trainings in Year 1, 15 participants each)</t>
  </si>
  <si>
    <t>EXAMPLE Activity 2 : Activity Description (one 1-day roundtable per year, 20 participants each)</t>
  </si>
  <si>
    <t>EXAMPLE  Activity 3 : Activity Description (one forum in Year 2, 40 participants)</t>
  </si>
  <si>
    <t>EXAMPLE  Activity 1 : Activity Description (two  5-day trainings in Year 1, 15 participants each)</t>
  </si>
  <si>
    <t>EXAMPLE  Activity 2 : Activity Description (one 1-day roundtable per year, 20 participants each)</t>
  </si>
  <si>
    <t>example:  Project Manager</t>
  </si>
  <si>
    <t>example:  Project Coordinator</t>
  </si>
  <si>
    <t>example:  Finance Officer</t>
  </si>
  <si>
    <t>example:  FoE Trainer - Activity 1</t>
  </si>
  <si>
    <t>Staff title</t>
  </si>
  <si>
    <t>Ground Travel</t>
  </si>
  <si>
    <t>Includes supplies needed for event such as training materials for participants.</t>
  </si>
  <si>
    <t>Enter Subrecipient Organization Name</t>
  </si>
  <si>
    <t xml:space="preserve">Equipment </t>
  </si>
  <si>
    <t>Year 1</t>
  </si>
  <si>
    <t>Total</t>
  </si>
  <si>
    <t>Year 2</t>
  </si>
  <si>
    <t>Current Prime Award Obligation:</t>
  </si>
  <si>
    <t>TEA:</t>
  </si>
  <si>
    <t>TOA:</t>
  </si>
  <si>
    <t>Proportion:</t>
  </si>
  <si>
    <t>Subgrant SGR-IN-NNNNNN-NNN mNN SubName</t>
  </si>
  <si>
    <t>Term/
Acronym</t>
  </si>
  <si>
    <t>Office communications, phone &amp; internet</t>
  </si>
  <si>
    <t>**Note:  Activity specific travel costs are for participants only, if USAID funded</t>
  </si>
  <si>
    <t>Definitions</t>
  </si>
  <si>
    <t>Cost Units</t>
  </si>
  <si>
    <t>Cost Share:</t>
  </si>
  <si>
    <t>MTDC</t>
  </si>
  <si>
    <t>Audit</t>
  </si>
  <si>
    <t xml:space="preserve"> Costs:</t>
  </si>
  <si>
    <t>Ne pas modifier les titres des colonnes.</t>
  </si>
  <si>
    <t>Onglet Budget détaillé (obligatoire) :</t>
  </si>
  <si>
    <t>Les descriptions des postes doivent être modifiées par le sous-récipiendaire afin de remplacer les exemples par des descriptions réelles.</t>
  </si>
  <si>
    <t>Les lignes peuvent être supprimées/ajoutées selon les besoins du sous-récipiendaire.</t>
  </si>
  <si>
    <r>
      <t xml:space="preserve">Les éléments surlignés en </t>
    </r>
    <r>
      <rPr>
        <sz val="10"/>
        <color theme="3" tint="0.39997558519241921"/>
        <rFont val="Arial"/>
        <family val="2"/>
      </rPr>
      <t>bleu clair</t>
    </r>
    <r>
      <rPr>
        <sz val="10"/>
        <rFont val="Arial"/>
        <family val="2"/>
      </rPr>
      <t xml:space="preserve"> sont des coûts financés par Internews, seules les cellules surlignées en </t>
    </r>
    <r>
      <rPr>
        <sz val="10"/>
        <color theme="3" tint="0.39997558519241921"/>
        <rFont val="Arial"/>
        <family val="2"/>
      </rPr>
      <t>bleu clair</t>
    </r>
    <r>
      <rPr>
        <sz val="10"/>
        <rFont val="Arial"/>
        <family val="2"/>
      </rPr>
      <t xml:space="preserve"> doivent être remplies/modifiées. Insérer des lignes si nécessaire pour des postes supplémentaires.</t>
    </r>
  </si>
  <si>
    <t>Équipement = Tout bien durable dont la durée de vie utile prévue est d'un an ou plus et dont la valeur unitaire est de 5 000 $ ou plus.</t>
  </si>
  <si>
    <r>
      <t xml:space="preserve">Les éléments surlignés en </t>
    </r>
    <r>
      <rPr>
        <sz val="10"/>
        <color rgb="FFFFC000"/>
        <rFont val="Arial"/>
        <family val="2"/>
      </rPr>
      <t xml:space="preserve">orange clair </t>
    </r>
    <r>
      <rPr>
        <sz val="10"/>
        <rFont val="Arial"/>
        <family val="2"/>
      </rPr>
      <t>sont des éléments à coûts partagés.  Ne remplissez les colonnes M - P que si vous fournissez une participation aux coûts dans le cadre de fonds fédéraux non américains. Si aucun partage des coûts n'est requis, laissez les colonnes de partage des coûts vides.</t>
    </r>
  </si>
  <si>
    <t>S'il s'agit d'une bourse pluriannuelle, développez les groupes dans les colonnes G - K pour l'année future 2, en copiant pour d'autres années futures si nécessaire. Les colonnes de l'année future peuvent être réduites ou masquées si elles ne sont pas applicables ; la suppression de ces colonnes interrompra les formules.</t>
  </si>
  <si>
    <t>Utilisez la colonne "Budget Narrative" pour expliquer clairement la nature du coût et tout détail supplémentaire expliquant comment le coût a été établi et est raisonnable.  Si vous avez besoin de plus d'espace pour décrire les éléments, joignez un texte narratif du budget en Microsoft Word pour tous les coûts.</t>
  </si>
  <si>
    <t>Les honoraires ou les bénéfices ne sont pas autorisés.</t>
  </si>
  <si>
    <t>Onglet Résumé de la modification (requis uniquement pour les modifications budgétaires) :</t>
  </si>
  <si>
    <t>N'utilisez cet onglet que si vous demandez une modification du budget.  Il s'agit notamment de</t>
  </si>
  <si>
    <t>Modification des coûts - demandes visant à augmenter les montants totaux estimés et engagés de la sous-subvention par rapport aux montants initialement approuvés.</t>
  </si>
  <si>
    <t>No Cost Extensions - demandes d'engagement de dépenses au-delà de la date de fin de la subvention initialement approuvée, tout en conservant les montants totaux estimés et engagés de la subvention.</t>
  </si>
  <si>
    <r>
      <rPr>
        <b/>
        <sz val="10"/>
        <rFont val="Arial"/>
        <family val="2"/>
      </rPr>
      <t>Prolongation des coûts</t>
    </r>
    <r>
      <rPr>
        <sz val="10"/>
        <rFont val="Arial"/>
        <family val="2"/>
      </rPr>
      <t xml:space="preserve"> - demandes visant à engager des coûts au-delà de la date de fin de la subvention initialement approuvée et à augmenter les montants totaux estimés et engagés de la subvention au-delà des montants initialement approuvés.</t>
    </r>
  </si>
  <si>
    <r>
      <rPr>
        <b/>
        <sz val="10"/>
        <rFont val="Arial"/>
        <family val="2"/>
      </rPr>
      <t>Réalignement budgétaire</t>
    </r>
    <r>
      <rPr>
        <sz val="10"/>
        <rFont val="Arial"/>
        <family val="2"/>
      </rPr>
      <t xml:space="preserve"> - demandes de transfert de coûts entre catégories de coûts, conformément à la convention de sous-subvention (le cas échéant) ou à la suite d'un changement programmatique important.</t>
    </r>
  </si>
  <si>
    <t>La colonne B doit être remplie avec les chiffres du budget initial de la sous-subvention ;</t>
  </si>
  <si>
    <t>La colonne C doit être remplie avec les chiffres associés aux dépenses sur une période récente (souvent, la période la plus récente déclarée à Internews) ;</t>
  </si>
  <si>
    <t>La colonne D doit être liée aux totaux des catégories de coûts dans la colonne Coûts prévisionnels de l'onglet Budget détaillé, qui doit être alimentée par des données/chiffres pour la période allant de la fin de la période des coûts encourus à la fin de la date de fin existante du projet.</t>
  </si>
  <si>
    <t>et la colonne E doivent renvoyer aux totaux des catégories de coûts dans la colonne Coûts budgétés de l'onglet Budget détaillé, qui doit être alimentée par des données/chiffres pour la période de prolongation proposée de la sous-subvention (de la fin de la période Coûts projetés jusqu'à la date de fin de prolongation proposée de la sous-subvention).</t>
  </si>
  <si>
    <t>Level of Effort.  For Personnel, this is the proportionate amount of each position's time, expressed as a percentage,/ Niveau d'effort.  Pour le personnel, il s'agit de la part proportionnelle du temps de chaque poste, exprimée en pourcentage,</t>
  </si>
  <si>
    <t>devoted to the project. For other costs, such as rent and utilities, this is the proportionate amount of each item's full / consacré au projet. Pour les autres coûts, tels que le loyer et les services publics, il s'agit du montant proportionnel de l'intégralité des coûts de chaque poste.</t>
  </si>
  <si>
    <t>cost, expressed as a percentage, devoted to the project./ le coût, exprimé en pourcentage, consacré au projet.</t>
  </si>
  <si>
    <t>3. admissibles conformément aux exigences de la convention d'octroi de sous-subventions</t>
  </si>
  <si>
    <t>Pour les consultants, les unités doivent être présentées comme une unité de temps (mois, semaine ou jour, en général).  Le taux doit être le montant TOTAL payé au consultant pour cette unité de temps, et le niveau d'intérêt doit être spécifié pour la part du temps total allouée et dépensée pour réaliser les activités de la sous-subvention.  Les consultants sont des individus, pas des organisations.</t>
  </si>
  <si>
    <t>Pour les coûts contractuels, les unités sont généralement présentées comme "chacune", avec la quantité "1" et un montant forfaitaire.</t>
  </si>
  <si>
    <r>
      <rPr>
        <b/>
        <sz val="10"/>
        <rFont val="Arial"/>
        <family val="2"/>
      </rPr>
      <t>For US subrecipients under either DOS or USAID prime awards</t>
    </r>
    <r>
      <rPr>
        <sz val="10"/>
        <rFont val="Arial"/>
        <family val="2"/>
      </rPr>
      <t>, if spending is anticipated to meet or exceed $750K in USG funds (any agency) in any US-based subrecipient fiscal year, an A-133 program audit will be required for that fiscal year, and cost of the audit should be included./ Pour les sous-récipiendaires américains dans le cadre de subventions principales du DOS ou de l'USAID, s'il est prévu que les dépenses atteignent ou dépassent 750 000 dollars en fonds du gouvernement des États-Unis (toute agence) au cours d'un exercice fiscal du sous-récipiendaire basé aux États-Unis, un audit du programme A-133 sera requis pour cet exercice fiscal, et le coût de l'audit devra être pris en compte.</t>
    </r>
  </si>
  <si>
    <r>
      <t>A single described cost in a budget</t>
    </r>
    <r>
      <rPr>
        <b/>
        <sz val="10"/>
        <color rgb="FFFF0000"/>
        <rFont val="Arial"/>
        <family val="2"/>
      </rPr>
      <t>/Fr /</t>
    </r>
    <r>
      <rPr>
        <sz val="10"/>
        <rFont val="Arial"/>
        <family val="2"/>
      </rPr>
      <t>Un coût unique décrit dans un budget</t>
    </r>
  </si>
  <si>
    <r>
      <t xml:space="preserve">Enter figures in an Excel cell </t>
    </r>
    <r>
      <rPr>
        <b/>
        <sz val="10"/>
        <color rgb="FFFF0000"/>
        <rFont val="Arial"/>
        <family val="2"/>
      </rPr>
      <t>/Fr /</t>
    </r>
    <r>
      <rPr>
        <sz val="10"/>
        <rFont val="Arial"/>
        <family val="2"/>
      </rPr>
      <t xml:space="preserve"> Saisir des chiffres dans une cellule Excel </t>
    </r>
  </si>
  <si>
    <r>
      <t xml:space="preserve">Modified Total Direct Costs </t>
    </r>
    <r>
      <rPr>
        <b/>
        <sz val="10"/>
        <color rgb="FFFF0000"/>
        <rFont val="Arial"/>
        <family val="2"/>
      </rPr>
      <t>/Fr /</t>
    </r>
    <r>
      <rPr>
        <sz val="10"/>
        <rFont val="Arial"/>
        <family val="2"/>
      </rPr>
      <t xml:space="preserve"> Total modifié des coûts directs</t>
    </r>
  </si>
  <si>
    <r>
      <t>Recipient or proposed/anticipated recipient of a subgrant from Internews</t>
    </r>
    <r>
      <rPr>
        <b/>
        <sz val="10"/>
        <color rgb="FFFF0000"/>
        <rFont val="Arial"/>
        <family val="2"/>
      </rPr>
      <t xml:space="preserve">//Fr / </t>
    </r>
    <r>
      <rPr>
        <sz val="10"/>
        <rFont val="Arial"/>
        <family val="2"/>
      </rPr>
      <t>Bénéficiaire ou bénéficiaire proposé/anticipé d'une sous-subvention d'Internews</t>
    </r>
  </si>
  <si>
    <r>
      <t>1. Have a Negotiated Indirect Cost Rate Agreement from their cognizant agency, or</t>
    </r>
    <r>
      <rPr>
        <b/>
        <sz val="10"/>
        <color rgb="FFFF0000"/>
        <rFont val="Arial"/>
        <family val="2"/>
      </rPr>
      <t xml:space="preserve">//Fr/ </t>
    </r>
    <r>
      <rPr>
        <sz val="10"/>
        <rFont val="Arial"/>
        <family val="2"/>
      </rPr>
      <t xml:space="preserve"> Disposer d'un accord négocié sur le taux des coûts indirects avec l'agence compétente, ou</t>
    </r>
  </si>
  <si>
    <r>
      <rPr>
        <b/>
        <sz val="10"/>
        <rFont val="Arial"/>
        <family val="2"/>
      </rPr>
      <t>For US subrecipients under either DOS or USAID prime awards</t>
    </r>
    <r>
      <rPr>
        <sz val="10"/>
        <rFont val="Arial"/>
        <family val="2"/>
      </rPr>
      <t xml:space="preserve">, if spending is anticipated to meet or exceed $750K in USG funds (any agency) in any US-based subrecipient fiscal year, an A-133 program audit will be required for that fiscal year, and cost of the audit should be included </t>
    </r>
    <r>
      <rPr>
        <b/>
        <sz val="10"/>
        <color rgb="FFFF0000"/>
        <rFont val="Arial"/>
        <family val="2"/>
      </rPr>
      <t>//Fr/</t>
    </r>
    <r>
      <rPr>
        <sz val="10"/>
        <rFont val="Arial"/>
        <family val="2"/>
      </rPr>
      <t xml:space="preserve"> Pour les sous-récipiendaires américains dans le cadre de subventions principales du DOS ou de l'USAID, s'il est prévu que les dépenses atteignent ou dépassent 750 000 dollars en fonds du gouvernement des États-Unis (toute agence) au cours d'un exercice fiscal du sous-récipiendaire basé aux États-Unis, un audit du programme A-133 sera requis pour cet exercice fiscal, et le coût de l'audit devra être pris en compte.</t>
    </r>
  </si>
  <si>
    <r>
      <rPr>
        <b/>
        <sz val="10"/>
        <rFont val="Arial"/>
        <family val="2"/>
      </rPr>
      <t>For non-US subrecipients under DOS prime awards</t>
    </r>
    <r>
      <rPr>
        <sz val="10"/>
        <rFont val="Arial"/>
        <family val="2"/>
      </rPr>
      <t>, if spending is anticipated to meet or exceed $750K in DOS assistance funds (all primes and pass-throughs) in any subrecipient fiscal year, an audit will be required for that fiscal year. The audit must be conducted in accordance with Generally Accepted Government Auditing Standards (GAGAS) either prescribed by a government’s Supreme Audit Institution with auditing standards approved by the Comptroller General of the United States, or in accordance with the host country’s laws or adopted by the host country’s public accountants or associations of public accountants, together with generally accepted international auditing standards. The cost of the audit should be included in the budget.</t>
    </r>
    <r>
      <rPr>
        <b/>
        <sz val="10"/>
        <color rgb="FFFF0000"/>
        <rFont val="Arial"/>
        <family val="2"/>
      </rPr>
      <t>/Fr/</t>
    </r>
    <r>
      <rPr>
        <sz val="10"/>
        <rFont val="Arial"/>
        <family val="2"/>
      </rPr>
      <t xml:space="preserve"> Pour les sous-récipiendaires non américains bénéficiant de subventions principales du DOS, s'il est prévu que les dépenses atteignent ou dépassent 750 000 dollars en fonds d'aide du DOS (tous les fonds principaux et intermédiaires) au cours d'une année fiscale du sous-récipiendaire, un audit sera exigé pour cette année fiscale. L'audit doit être réalisé conformément aux normes d'audit gouvernemental généralement acceptées (GAGAS), soit prescrites par l'institution d'audit suprême d'un gouvernement avec des normes d'audit approuvées par le contrôleur général des États-Unis, soit conformément aux lois du pays d'accueil ou adoptées par les comptables publics ou les associations de comptables publics du pays d'accueil, ainsi qu'aux normes d'audit internationales généralement acceptées. Le coût de l'audit doit être inclus dans le budget.</t>
    </r>
  </si>
  <si>
    <r>
      <t>***If spending is not anticipated to meet or exceed the above listed thresholds, the cost of an audit is only allowable with the prior approval of Internews' Subgrants Manager. Proposed audit costs must be supported by a description of the nature and reason for the audit and information about the allocation of the cost to the subgrant.</t>
    </r>
    <r>
      <rPr>
        <b/>
        <sz val="10"/>
        <color rgb="FFFF0000"/>
        <rFont val="Arial"/>
        <family val="2"/>
      </rPr>
      <t>//Fr/</t>
    </r>
    <r>
      <rPr>
        <sz val="10"/>
        <rFont val="Arial"/>
        <family val="2"/>
      </rPr>
      <t>***S'il n'est pas prévu que les dépenses atteignent ou dépassent les seuils susmentionnés, le coût d'un audit n'est autorisé qu'avec l'approbation préalable du responsable des subventions d'Internews. Les coûts d'audit proposés doivent être étayés par une description de la nature et de la raison de l'audit, ainsi que par des informations sur l'imputation du coût à la sous-subvention.</t>
    </r>
  </si>
  <si>
    <r>
      <rPr>
        <b/>
        <sz val="10"/>
        <rFont val="Arial"/>
        <family val="2"/>
      </rPr>
      <t>For non-US subrecipients under USAID prime awards</t>
    </r>
    <r>
      <rPr>
        <sz val="10"/>
        <rFont val="Arial"/>
        <family val="2"/>
      </rPr>
      <t>, if spending is anticipated to meet or exceed $750K in USG funds (all primes and pass-throughs, excluding fixed price contracts) in any subrecipient fiscal year, an audit conducted in accordance with Generally Accepted Government Auditing Standards (GAGAS) either prescribed by a government’s Supreme Audit Institution with auditing standards approved by the Comptroller General of the United States, or in accordance with the host country’s laws or adopted by the host country’s public accountants or associations of public accountants, together with generally accepted international auditing standards. The cost of the audit should be included in the budget.</t>
    </r>
    <r>
      <rPr>
        <b/>
        <sz val="10"/>
        <color rgb="FFFF0000"/>
        <rFont val="Arial"/>
        <family val="2"/>
      </rPr>
      <t>//Fr/</t>
    </r>
    <r>
      <rPr>
        <sz val="10"/>
        <rFont val="Arial"/>
        <family val="2"/>
      </rPr>
      <t>Pour les sous-récipiendaires non américains dans le cadre d'une subvention principale de l'USAID, s'il est prévu que les dépenses atteignent ou dépassent 750 000 USD en fonds du gouvernement des États-Unis (tous les primitifs et les intermédiaires, à l'exclusion des contrats à prix fixe) au cours d'une année fiscale du sous-récipiendaire, un audit réalisé conformément aux normes d'audit gouvernemental généralement acceptées (GAGAS), soit prescrites par l'institution supérieure de contrôle d'un gouvernement avec des normes d'audit approuvées par le contrôleur général des États-Unis, soit conformément aux lois du pays d'accueil ou adoptées par les comptables publics ou les associations de comptables publics du pays d'accueil, ainsi qu'aux normes d'audit internationales généralement acceptées. Le coût de l'audit doit être inclus dans le budget.
***S'il n'est pas prévu que les dépenses atteignent ou dépassent les seuils susmentionnés, le coût d'un audit n'est autorisé qu'avec l'approbation préalable du responsable des subventions d'Internews. Les coûts d'audit proposés doivent être étayés par une description de la nature et de la raison de l'audit, ainsi que par des informations sur l'imputation du coût à la sous-subvention.</t>
    </r>
  </si>
  <si>
    <r>
      <t xml:space="preserve">As with costs reimbursed by Internews under this subgrant, in order for Cost Share to be allowable, it must be: </t>
    </r>
    <r>
      <rPr>
        <b/>
        <sz val="10"/>
        <color rgb="FFFF0000"/>
        <rFont val="Arial"/>
        <family val="2"/>
      </rPr>
      <t>//Fr/</t>
    </r>
    <r>
      <rPr>
        <sz val="10"/>
        <rFont val="Arial"/>
        <family val="2"/>
      </rPr>
      <t xml:space="preserve">Comme pour les coûts remboursés par Internews dans le cadre de cette sous-subvention, pour que le partage des coûts soit admissible, il doit être : 
1. reasonable and necessary for the project </t>
    </r>
    <r>
      <rPr>
        <b/>
        <sz val="10"/>
        <color rgb="FFFF0000"/>
        <rFont val="Arial"/>
        <family val="2"/>
      </rPr>
      <t>//Fr/</t>
    </r>
    <r>
      <rPr>
        <sz val="10"/>
        <rFont val="Arial"/>
        <family val="2"/>
      </rPr>
      <t xml:space="preserve">raisonnable et nécessaire pour le projet
2. allocable to the project </t>
    </r>
    <r>
      <rPr>
        <b/>
        <sz val="10"/>
        <color rgb="FFFF0000"/>
        <rFont val="Arial"/>
        <family val="2"/>
      </rPr>
      <t>//Fr/</t>
    </r>
    <r>
      <rPr>
        <sz val="10"/>
        <rFont val="Arial"/>
        <family val="2"/>
      </rPr>
      <t xml:space="preserve">attribuables au projet
</t>
    </r>
  </si>
  <si>
    <r>
      <t xml:space="preserve">For Staff, units should be presented as a unit of time (month, typically).  The rate should be the TOTAL amount that a staff position is paid per that unit of time, and the LOE should be specified for how much of their total time is being allocated and spent in performing subgrant activities. </t>
    </r>
    <r>
      <rPr>
        <b/>
        <sz val="10"/>
        <color rgb="FFFF0000"/>
        <rFont val="Arial"/>
        <family val="2"/>
      </rPr>
      <t>//Fr/</t>
    </r>
    <r>
      <rPr>
        <sz val="10"/>
        <rFont val="Arial"/>
        <family val="2"/>
      </rPr>
      <t xml:space="preserve"> Pour le personnel, les unités doivent être présentées comme une unité de temps (mois, typiquement).  Le taux doit être le montant TOTAL qu'un poste de personnel est payé pour cette unité de temps, et le niveau d'intérêt doit être spécifié pour la part de leur temps total qui est allouée et consacrée à la réalisation des activités de la sous-subvention.</t>
    </r>
  </si>
  <si>
    <r>
      <t>"Administrative" or "Overhead" rates that are applied to other costs in the budget are Indirect.  To be eligible for reimbursement of indirect costs, the subrecipient must either</t>
    </r>
    <r>
      <rPr>
        <b/>
        <sz val="10"/>
        <color rgb="FFFF0000"/>
        <rFont val="Arial"/>
        <family val="2"/>
      </rPr>
      <t>://Fr/</t>
    </r>
    <r>
      <rPr>
        <sz val="10"/>
        <rFont val="Arial"/>
        <family val="2"/>
      </rPr>
      <t>Les taux "administratifs" ou "frais généraux" qui sont appliqués à d'autres coûts dans le budget sont indirects.  Pour pouvoir prétendre au remboursement des coûts indirects, le sous-récipiendaire doit soit</t>
    </r>
  </si>
  <si>
    <r>
      <t xml:space="preserve">2. Accept a de minimis indirect cost rate of 10% applied to Modified Total Direct Costs (MTDC).  MTDC is defined as all direct salaries and wages, applicable fringe benefits, materials and supplies, services, employee and consultant travel, and up to the first $17500 of each subaward (regardless of the period of performance of the subawards or subcontracts under the award).  MTDC excludes equipment, capital expenditures, charges for patient care, rental costs, tuition remission, scholarships and fellowships, participant support costs* and the portion of each subaward in excess of $17500. (*Participant support costs are direct costs for items such as stipends or subsistence allowances, travel allowances, and registration fees paid to or on behalf of participants or trainees (but not employees) in connection with conferences, or training projects.)  </t>
    </r>
    <r>
      <rPr>
        <b/>
        <sz val="10"/>
        <color rgb="FFFF0000"/>
        <rFont val="Arial"/>
        <family val="2"/>
      </rPr>
      <t>//Fr/</t>
    </r>
    <r>
      <rPr>
        <sz val="10"/>
        <rFont val="Arial"/>
        <family val="2"/>
      </rPr>
      <t xml:space="preserve"> Accepter un taux de coûts indirects de minimis de 10 % appliqué au total des coûts directs modifiés (MTDC).  Le MTDC est défini comme l'ensemble des salaires directs, des avantages sociaux applicables, des matériaux et des fournitures, des services, des déplacements des employés et des consultants, et jusqu'à la première tranche de 17500 $ de chaque sous-allocation (quelle que soit la période d'exécution des sous-allocations ou des contrats de sous-traitance dans le cadre de la subvention).  Le MTDC exclut les équipements, les dépenses d'investissement, les frais de soins aux patients, les frais de location, les remises de frais de scolarité, les bourses d'études et de perfectionnement, les frais de soutien aux participants* et la partie de chaque sous-subvention dépassant 17500 $. (*Les coûts de soutien aux participants sont des coûts directs pour des éléments tels que les allocations ou les indemnités de subsistance, les indemnités de déplacement et les frais d'inscription payés aux participants ou aux stagiaires (mais pas aux employés) ou en leur nom, dans le cadre de conférences ou de projets de formation).</t>
    </r>
  </si>
  <si>
    <t>Veuillez utiliser les conseils ci-dessous pour vous aider à remplir le modèle de budget</t>
  </si>
  <si>
    <t>*Les cellules bleu clair doivent être remplies avec les coûts de la sous-subvention.</t>
  </si>
  <si>
    <t>**Les cellules orange clair doivent être remplies avec la participation aux coûts, le cas échéant.</t>
  </si>
  <si>
    <t>***Les cellules en vert clair doivent être remplies avec des explications/détails pour chaque coût.</t>
  </si>
  <si>
    <t>Conseils et instructions pour remplir le budget</t>
  </si>
  <si>
    <t>***Précisez la répartition dans la colonne LOE - elle doit refléter le pourcentage réel du temps que cette personne consacrera à ce projet. Ajouter des lignes si nécessaire pour des postes supplémentaires</t>
  </si>
  <si>
    <t>Insérer l'intitulé du poste, le taux mensuel et le pourcentage d'attribution</t>
  </si>
  <si>
    <t>***S'il s'agit d'une proposition financée par l'USDOS, les consultants doivent être transférés dans la catégorie contractuelle ci-dessous.</t>
  </si>
  <si>
    <t>Cela inclut des contrats à court terme pour l'assistance technique.</t>
  </si>
  <si>
    <t>Indiquer le titre du poste, l'activité et le taux journalier</t>
  </si>
  <si>
    <t>SI AU COMPTE DE L'USAID, VOYAGES DU PERSONNEL ET DES CONSULTANTS UNIQUEMENT.</t>
  </si>
  <si>
    <t>SI USDOS, TOUS LES VOYAGES SONT BUDGÉTISÉS ICI</t>
  </si>
  <si>
    <t>Vols - préciser l'origine, la destination, le nombre de voyageurs et l'objet du vol</t>
  </si>
  <si>
    <t>Bus ou train : précisez l'origine, la destination, le nombre de voyageurs et l'objectif.</t>
  </si>
  <si>
    <t>Hôtel - préciser la ville, le nombre de voyageurs et l'objet de la réservation</t>
  </si>
  <si>
    <t>Per diem, préciser la ville, le nombre de voyageurs et l'objet du voyage</t>
  </si>
  <si>
    <t>Il s'agit du transport vers/depuis l'aéroport</t>
  </si>
  <si>
    <t>Il peut s'agir d'articles de papeterie, de stylos, de papiers, d'encres d'imprimante, etc. utilisés pour les opérations générales de bureau.</t>
  </si>
  <si>
    <t>Autres exemples : Ordinateurs portables, imprimante, moniteur, fournitures informatiques.</t>
  </si>
  <si>
    <t>*Si cela s'avère utile, les fournitures peuvent être classées par activité, mais ce n'est pas obligatoire :</t>
  </si>
  <si>
    <t>**Remarque : il est utile d'indiquer le nombre d'événements, le nombre de jours par événement et le nombre de participants.</t>
  </si>
  <si>
    <t>Inclut les fournitures nécessaires à l'événement, telles que le matériel de formation pour les participants.</t>
  </si>
  <si>
    <t>**Note : il est utile d'inclure le nombre d'événements, le nombre de jours par événement, le nombre de participants.</t>
  </si>
  <si>
    <t>Comprend les fournitures nécessaires à l'événement, telles que le matériel de formation pour les participants.</t>
  </si>
  <si>
    <t>uniquement pour les articles d'une valeur supérieure à 5 000 USD par unité</t>
  </si>
  <si>
    <t>Travail contractuel dans le cadre de la bourse pour la réalisation directe d'activités. Exemples : embauche d'une société pour développer une plateforme/un site web, évaluation du code, création d'un guide, traduction, etc.</t>
  </si>
  <si>
    <t>Assistance aux organisations effectuant des travaux dans le cadre de la bourse, autorisée dans des circonstances très limitées.</t>
  </si>
  <si>
    <t>Le pourcentage d'allocation est lié à l'allocation de personnel sous la rubrique personnel, sauf si une autre méthodologie est en place (dans ce cas, les formules doivent être remplacées pour appliquer la méthodologie du sous-récipiendaire).</t>
  </si>
  <si>
    <t>le loyer des bureaux doit refléter le coût réel selon le contrat de location</t>
  </si>
  <si>
    <t>le taux mensuel doit refléter les coûts mensuels moyens</t>
  </si>
  <si>
    <t>Insérer les coûts supplémentaires si nécessaire</t>
  </si>
  <si>
    <t>Insérer des coûts supplémentaires si nécessaire</t>
  </si>
  <si>
    <t>*Si cela s'avère utile, les CDO peuvent être organisés par activité, mais ce n'est pas obligatoire :</t>
  </si>
  <si>
    <t>Veuillez réviser si les exemples de coûts ne sont pas nécessaires pour l'activité.</t>
  </si>
  <si>
    <t>Veuillez réviser si des exemples de coûts ne sont pas nécessaires pour l'activité.</t>
  </si>
  <si>
    <t>Veuillez réviser si des exemples de coûts ne sont pas nécessaires pour l'activité</t>
  </si>
  <si>
    <t>**Remarque : les frais de voyage spécifiques à l'activité sont réservés aux participants, s'ils sont financés par l'USAID.</t>
  </si>
  <si>
    <t>préciser l'origine, la destination, le nombre de voyageurs et l'objet du voyage</t>
  </si>
  <si>
    <t>préciser l'origine, la destination, le nombre de voyageurs et l'objectif</t>
  </si>
  <si>
    <t>Il s'agit d'un hôtel, précisez la ville, le nombre de voyageurs et l'objectif.</t>
  </si>
  <si>
    <t>Indemnité journalière , préciser la ville, le nombre de voyageurs et l'objectif</t>
  </si>
  <si>
    <t xml:space="preserve">Il s'agit d'un voyage vers/depuis l'aéroport </t>
  </si>
  <si>
    <t>Veuillez réviser si l'exemple de coûts n'est pas nécessaire pour l'activité.</t>
  </si>
  <si>
    <t>**Note : Les frais de voyage spécifiques à l'activité ne concernent que les participants, s'ils sont financés par l'USAID.</t>
  </si>
  <si>
    <t>Il s'agit d'un voyage vers/depuis l'aéroport</t>
  </si>
  <si>
    <t>Ne sont pas pris en compte les équipements, les dépenses d'investissement, les frais de soins aux patients, les frais de location, les remises de frais de scolarité, les bourses d'études et de perfectionnement, les frais de soutien aux participants (allocations ou indemnités de subsistance, indemnités de déplacement et frais d'inscription versés aux participants ou aux stagiaires [non employés] ou en leur nom dans le cadre de conférences ou de projets de formation) et la part de chaque subvention secondaire supérieure à 25 000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</si>
</sst>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41" formatCode="_-* #,##0_-;\-* #,##0_-;_-* &quot;-&quot;_-;_-@_-"/>
    <numFmt numFmtId="43" formatCode="_-* #,##0.00_-;\-* #,##0.00_-;_-* &quot;-&quot;??_-;_-@_-"/>
    <numFmt numFmtId="164" formatCode="&quot;$&quot;#,##0_);\(&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_(&quot;$&quot;* #,##0_);_(&quot;$&quot;* \(#,##0\);_(&quot;$&quot;* &quot;-&quot;??_);_(@_)"/>
    <numFmt numFmtId="170" formatCode="#,##0.00_);\(#,##0.00\);&quot;- &quot;"/>
    <numFmt numFmtId="171" formatCode="General_)"/>
    <numFmt numFmtId="172" formatCode="&quot;$&quot;\ \ \ \ \ #,##0_);\(&quot;$&quot;\ \ \ \ #,##0\)"/>
    <numFmt numFmtId="173" formatCode="###0;\-###0"/>
    <numFmt numFmtId="174" formatCode="&quot;$&quot;#,##0"/>
    <numFmt numFmtId="175" formatCode="#,##0;\(#,##0\)"/>
    <numFmt numFmtId="176" formatCode="[$$-409]#,##0"/>
    <numFmt numFmtId="177" formatCode="0.00%;\-0.00%"/>
    <numFmt numFmtId="178" formatCode="_(&quot;$&quot;* #,##0.00_);_(&quot;$&quot;* \(#,##0.00\);_(&quot;$&quot;* &quot;-&quot;_);_(@_)"/>
    <numFmt numFmtId="179" formatCode="_-* #,##0\ _D_M_-;\-* #,##0\ _D_M_-;_-* &quot;-&quot;\ _D_M_-;_-@_-"/>
    <numFmt numFmtId="180" formatCode="_-* #,##0.00\ _D_M_-;\-* #,##0.00\ _D_M_-;_-* &quot;-&quot;??\ _D_M_-;_-@_-"/>
    <numFmt numFmtId="181" formatCode="_-* #,##0\ _z_³_-;\-* #,##0\ _z_³_-;_-* &quot;-&quot;\ _z_³_-;_-@_-"/>
    <numFmt numFmtId="182" formatCode="_-* #,##0.00\ _z_³_-;\-* #,##0.00\ _z_³_-;_-* &quot;-&quot;??\ _z_³_-;_-@_-"/>
    <numFmt numFmtId="183" formatCode="_-* #,##0.00\ [$€]_-;\-* #,##0.00\ [$€]_-;_-* &quot;-&quot;??\ [$€]_-;_-@_-"/>
    <numFmt numFmtId="184" formatCode="0.00_)"/>
    <numFmt numFmtId="185" formatCode="_ * #,##0_ ;_ * \-#,##0_ ;_ * &quot;-&quot;??_ ;_ @_ "/>
    <numFmt numFmtId="186" formatCode="mmmm\ d\,\ yyyy"/>
    <numFmt numFmtId="187" formatCode="_-&quot;£&quot;* #,##0_-;\-&quot;£&quot;* #,##0_-;_-&quot;£&quot;* &quot;-&quot;_-;_-@_-"/>
    <numFmt numFmtId="188" formatCode="_-&quot;£&quot;* #,##0.00_-;\-&quot;£&quot;* #,##0.00_-;_-&quot;£&quot;* &quot;-&quot;??_-;_-@_-"/>
    <numFmt numFmtId="189" formatCode="_-&quot;$&quot;\ * #,##0_-;\-&quot;$&quot;\ * #,##0_-;_-&quot;$&quot;\ * &quot;-&quot;_-;_-@_-"/>
    <numFmt numFmtId="190" formatCode="_-&quot;$&quot;\ * #,##0.00_-;\-&quot;$&quot;\ * #,##0.00_-;_-&quot;$&quot;\ * &quot;-&quot;??_-;_-@_-"/>
    <numFmt numFmtId="191" formatCode="_-* #,##0\ &quot;z³&quot;_-;\-* #,##0\ &quot;z³&quot;_-;_-* &quot;-&quot;\ &quot;z³&quot;_-;_-@_-"/>
    <numFmt numFmtId="192" formatCode="_-* #,##0.00\ &quot;z³&quot;_-;\-* #,##0.00\ &quot;z³&quot;_-;_-* &quot;-&quot;??\ &quot;z³&quot;_-;_-@_-"/>
    <numFmt numFmtId="193" formatCode="_(* #,##0_);_(* \(#,##0\);_(* &quot;-&quot;??_);_(@_)"/>
  </numFmts>
  <fonts count="76">
    <font>
      <sz val="10"/>
      <name val="Arial"/>
      <family val="2"/>
    </font>
    <font>
      <sz val="10"/>
      <color theme="1"/>
      <name val="Arial"/>
      <family val="2"/>
    </font>
    <font>
      <sz val="10"/>
      <name val="Arial"/>
      <family val="2"/>
    </font>
    <font>
      <b/>
      <sz val="10"/>
      <name val="Arial"/>
      <family val="2"/>
    </font>
    <font>
      <sz val="10"/>
      <name val="Arabic Transparent"/>
      <charset val="178"/>
    </font>
    <font>
      <sz val="10"/>
      <name val="Helv"/>
      <charset val="204"/>
    </font>
    <font>
      <sz val="10"/>
      <name val="Helv"/>
    </font>
    <font>
      <sz val="10"/>
      <color indexed="8"/>
      <name val="Times New Roman"/>
      <family val="1"/>
    </font>
    <font>
      <sz val="11"/>
      <color indexed="8"/>
      <name val="Calibri"/>
      <family val="2"/>
    </font>
    <font>
      <sz val="11"/>
      <color indexed="9"/>
      <name val="Calibri"/>
      <family val="2"/>
    </font>
    <font>
      <sz val="8"/>
      <name val="Arial"/>
      <family val="2"/>
    </font>
    <font>
      <sz val="9"/>
      <name val="Arial"/>
      <family val="2"/>
    </font>
    <font>
      <b/>
      <sz val="10"/>
      <name val="Times New Roman"/>
      <family val="1"/>
    </font>
    <font>
      <sz val="10"/>
      <name val="Verdana"/>
      <family val="2"/>
    </font>
    <font>
      <sz val="10"/>
      <name val="Arial CE"/>
      <charset val="238"/>
    </font>
    <font>
      <sz val="8"/>
      <color indexed="14"/>
      <name val="Arial"/>
      <family val="2"/>
    </font>
    <font>
      <sz val="8"/>
      <name val="Arial"/>
      <family val="2"/>
      <charset val="178"/>
    </font>
    <font>
      <u/>
      <sz val="10"/>
      <color indexed="12"/>
      <name val="Arial"/>
      <family val="2"/>
    </font>
    <font>
      <sz val="7"/>
      <name val="Small Fonts"/>
      <family val="2"/>
    </font>
    <font>
      <b/>
      <i/>
      <sz val="16"/>
      <name val="Helv"/>
      <charset val="178"/>
    </font>
    <font>
      <sz val="10"/>
      <name val="MS Sans Serif"/>
      <family val="2"/>
    </font>
    <font>
      <b/>
      <sz val="12"/>
      <color indexed="8"/>
      <name val="Arial"/>
      <family val="2"/>
    </font>
    <font>
      <b/>
      <i/>
      <sz val="12"/>
      <color indexed="8"/>
      <name val="Arial"/>
      <family val="2"/>
    </font>
    <font>
      <b/>
      <sz val="11"/>
      <color indexed="12"/>
      <name val="Arial"/>
      <family val="2"/>
    </font>
    <font>
      <b/>
      <i/>
      <sz val="11"/>
      <color indexed="12"/>
      <name val="Arial"/>
      <family val="2"/>
    </font>
    <font>
      <sz val="12"/>
      <color indexed="8"/>
      <name val="Arial"/>
      <family val="2"/>
    </font>
    <font>
      <sz val="10"/>
      <color indexed="56"/>
      <name val="Arial"/>
      <family val="2"/>
    </font>
    <font>
      <sz val="10"/>
      <color indexed="8"/>
      <name val="Arial"/>
      <family val="2"/>
    </font>
    <font>
      <sz val="12"/>
      <color indexed="8"/>
      <name val="Arial monospaced for SAP"/>
      <family val="3"/>
    </font>
    <font>
      <i/>
      <sz val="12"/>
      <color indexed="8"/>
      <name val="Arial"/>
      <family val="2"/>
    </font>
    <font>
      <sz val="12"/>
      <color indexed="12"/>
      <name val="Arial"/>
      <family val="2"/>
    </font>
    <font>
      <i/>
      <sz val="12"/>
      <color indexed="12"/>
      <name val="Arial"/>
      <family val="2"/>
    </font>
    <font>
      <b/>
      <sz val="11"/>
      <color indexed="56"/>
      <name val="Arial"/>
      <family val="2"/>
    </font>
    <font>
      <b/>
      <i/>
      <sz val="11"/>
      <color indexed="56"/>
      <name val="Arial"/>
      <family val="2"/>
    </font>
    <font>
      <b/>
      <sz val="19"/>
      <color indexed="8"/>
      <name val="Arial"/>
      <family val="2"/>
    </font>
    <font>
      <sz val="12"/>
      <color indexed="14"/>
      <name val="Arial"/>
      <family val="2"/>
    </font>
    <font>
      <b/>
      <sz val="18"/>
      <color indexed="56"/>
      <name val="Cambria"/>
      <family val="2"/>
    </font>
    <font>
      <sz val="10"/>
      <color indexed="9"/>
      <name val="Arial"/>
      <family val="2"/>
    </font>
    <font>
      <sz val="10"/>
      <color indexed="24"/>
      <name val="Arial"/>
      <family val="2"/>
    </font>
    <font>
      <sz val="11"/>
      <color theme="1"/>
      <name val="Calibri"/>
      <family val="2"/>
      <scheme val="minor"/>
    </font>
    <font>
      <b/>
      <sz val="10"/>
      <color indexed="8"/>
      <name val="Arial"/>
      <family val="2"/>
    </font>
    <font>
      <b/>
      <sz val="10"/>
      <color rgb="FF000000"/>
      <name val="Arial"/>
      <family val="2"/>
    </font>
    <font>
      <b/>
      <i/>
      <sz val="10"/>
      <color indexed="8"/>
      <name val="Arial"/>
      <family val="2"/>
    </font>
    <font>
      <b/>
      <i/>
      <sz val="10"/>
      <color rgb="FF000000"/>
      <name val="Arial"/>
      <family val="2"/>
    </font>
    <font>
      <sz val="10"/>
      <color rgb="FF000000"/>
      <name val="Arial"/>
      <family val="2"/>
    </font>
    <font>
      <i/>
      <sz val="10"/>
      <color indexed="8"/>
      <name val="Arial"/>
      <family val="2"/>
    </font>
    <font>
      <b/>
      <sz val="10"/>
      <color theme="9" tint="-0.249977111117893"/>
      <name val="Arial"/>
      <family val="2"/>
    </font>
    <font>
      <b/>
      <sz val="10"/>
      <color rgb="FFFFFF00"/>
      <name val="Arial"/>
      <family val="2"/>
    </font>
    <font>
      <b/>
      <sz val="10"/>
      <color theme="8" tint="-0.499984740745262"/>
      <name val="Arial"/>
      <family val="2"/>
    </font>
    <font>
      <b/>
      <sz val="12"/>
      <color rgb="FFFF0000"/>
      <name val="Times New Roman"/>
      <family val="1"/>
    </font>
    <font>
      <b/>
      <sz val="12"/>
      <name val="Times New Roman"/>
      <family val="1"/>
    </font>
    <font>
      <i/>
      <sz val="12"/>
      <name val="Times New Roman"/>
      <family val="1"/>
    </font>
    <font>
      <sz val="12"/>
      <name val="Times New Roman"/>
      <family val="1"/>
    </font>
    <font>
      <b/>
      <sz val="12"/>
      <color theme="4" tint="-0.249977111117893"/>
      <name val="Times New Roman"/>
      <family val="1"/>
    </font>
    <font>
      <b/>
      <sz val="12"/>
      <color theme="1"/>
      <name val="Times New Roman"/>
      <family val="1"/>
    </font>
    <font>
      <sz val="12"/>
      <color rgb="FFFF0000"/>
      <name val="Times New Roman"/>
      <family val="1"/>
    </font>
    <font>
      <b/>
      <sz val="12"/>
      <color theme="0"/>
      <name val="Times New Roman"/>
      <family val="1"/>
    </font>
    <font>
      <sz val="12"/>
      <color theme="0"/>
      <name val="Times New Roman"/>
      <family val="1"/>
    </font>
    <font>
      <sz val="12"/>
      <color theme="4" tint="0.79998168889431442"/>
      <name val="Times New Roman"/>
      <family val="1"/>
    </font>
    <font>
      <i/>
      <u/>
      <sz val="12"/>
      <name val="Times New Roman"/>
      <family val="1"/>
    </font>
    <font>
      <b/>
      <i/>
      <sz val="12"/>
      <name val="Times New Roman"/>
      <family val="1"/>
    </font>
    <font>
      <i/>
      <u/>
      <sz val="12"/>
      <color rgb="FFFF0000"/>
      <name val="Times New Roman"/>
      <family val="1"/>
    </font>
    <font>
      <sz val="12"/>
      <color rgb="FF0070C0"/>
      <name val="Times New Roman"/>
      <family val="1"/>
    </font>
    <font>
      <b/>
      <sz val="12"/>
      <color rgb="FF0070C0"/>
      <name val="Times New Roman"/>
      <family val="1"/>
    </font>
    <font>
      <sz val="12"/>
      <color indexed="15"/>
      <name val="Times New Roman"/>
      <family val="1"/>
    </font>
    <font>
      <sz val="10"/>
      <name val="Arial Cyr"/>
    </font>
    <font>
      <sz val="12"/>
      <color theme="4" tint="-0.249977111117893"/>
      <name val="Times New Roman"/>
      <family val="1"/>
    </font>
    <font>
      <sz val="36"/>
      <name val="Arial"/>
      <family val="2"/>
    </font>
    <font>
      <b/>
      <sz val="36"/>
      <name val="Arial"/>
      <family val="2"/>
    </font>
    <font>
      <b/>
      <sz val="18"/>
      <color theme="4" tint="-0.249977111117893"/>
      <name val="Times New Roman"/>
      <family val="1"/>
    </font>
    <font>
      <sz val="10"/>
      <color rgb="FF0000FF"/>
      <name val="Arial"/>
      <family val="2"/>
    </font>
    <font>
      <b/>
      <sz val="10"/>
      <color rgb="FF0000FF"/>
      <name val="Arial"/>
      <family val="2"/>
    </font>
    <font>
      <b/>
      <sz val="10"/>
      <color rgb="FFFFC000"/>
      <name val="Arial"/>
      <family val="2"/>
    </font>
    <font>
      <sz val="10"/>
      <color theme="3" tint="0.39997558519241921"/>
      <name val="Arial"/>
      <family val="2"/>
    </font>
    <font>
      <sz val="10"/>
      <color rgb="FFFFC000"/>
      <name val="Arial"/>
      <family val="2"/>
    </font>
    <font>
      <b/>
      <sz val="10"/>
      <color rgb="FFFF0000"/>
      <name val="Arial"/>
      <family val="2"/>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8"/>
      </patternFill>
    </fill>
    <fill>
      <patternFill patternType="solid">
        <fgColor indexed="22"/>
        <bgColor indexed="64"/>
      </patternFill>
    </fill>
    <fill>
      <patternFill patternType="solid">
        <fgColor indexed="26"/>
        <bgColor indexed="64"/>
      </patternFill>
    </fill>
    <fill>
      <patternFill patternType="darkHorizontal">
        <fgColor indexed="10"/>
      </patternFill>
    </fill>
    <fill>
      <patternFill patternType="solid">
        <fgColor indexed="43"/>
        <bgColor indexed="64"/>
      </patternFill>
    </fill>
    <fill>
      <patternFill patternType="solid">
        <fgColor indexed="21"/>
        <bgColor indexed="64"/>
      </patternFill>
    </fill>
    <fill>
      <patternFill patternType="solid">
        <fgColor indexed="10"/>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0"/>
        <bgColor indexed="64"/>
      </patternFill>
    </fill>
    <fill>
      <patternFill patternType="solid">
        <fgColor indexed="18"/>
        <bgColor indexed="64"/>
      </patternFill>
    </fill>
    <fill>
      <patternFill patternType="solid">
        <fgColor indexed="14"/>
        <bgColor indexed="64"/>
      </patternFill>
    </fill>
    <fill>
      <patternFill patternType="solid">
        <fgColor indexed="55"/>
        <bgColor indexed="64"/>
      </patternFill>
    </fill>
    <fill>
      <patternFill patternType="solid">
        <fgColor indexed="53"/>
        <bgColor indexed="64"/>
      </patternFill>
    </fill>
    <fill>
      <patternFill patternType="solid">
        <fgColor indexed="13"/>
        <bgColor indexed="64"/>
      </patternFill>
    </fill>
    <fill>
      <patternFill patternType="solid">
        <fgColor indexed="16"/>
        <bgColor indexed="64"/>
      </patternFill>
    </fill>
    <fill>
      <patternFill patternType="solid">
        <fgColor indexed="63"/>
        <bgColor indexed="64"/>
      </patternFill>
    </fill>
    <fill>
      <patternFill patternType="solid">
        <fgColor indexed="62"/>
        <bgColor indexed="64"/>
      </patternFill>
    </fill>
    <fill>
      <patternFill patternType="solid">
        <fgColor theme="7" tint="0.59999389629810485"/>
        <bgColor indexed="65"/>
      </patternFill>
    </fill>
    <fill>
      <patternFill patternType="solid">
        <fgColor theme="8" tint="0.59999389629810485"/>
        <bgColor indexed="65"/>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25">
    <border>
      <left/>
      <right/>
      <top/>
      <bottom/>
      <diagonal/>
    </border>
    <border>
      <left/>
      <right/>
      <top/>
      <bottom style="hair">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249977111117893"/>
      </top>
      <bottom/>
      <diagonal/>
    </border>
  </borders>
  <cellStyleXfs count="191">
    <xf numFmtId="0" fontId="0" fillId="0" borderId="0"/>
    <xf numFmtId="0" fontId="4" fillId="0" borderId="1" applyNumberFormat="0">
      <alignment horizontal="right"/>
    </xf>
    <xf numFmtId="0" fontId="4" fillId="0" borderId="1" applyNumberFormat="0">
      <alignment horizontal="right"/>
    </xf>
    <xf numFmtId="0" fontId="5" fillId="0" borderId="0"/>
    <xf numFmtId="0" fontId="6" fillId="0" borderId="0"/>
    <xf numFmtId="0" fontId="6" fillId="0" borderId="0"/>
    <xf numFmtId="0" fontId="6" fillId="0" borderId="0"/>
    <xf numFmtId="0" fontId="6" fillId="0" borderId="0"/>
    <xf numFmtId="170" fontId="7" fillId="0" borderId="0" applyProtection="0">
      <protection locked="0"/>
    </xf>
    <xf numFmtId="0" fontId="39" fillId="44" borderId="0" applyNumberFormat="0" applyBorder="0" applyAlignment="0" applyProtection="0"/>
    <xf numFmtId="0" fontId="39" fillId="45" borderId="0" applyNumberFormat="0" applyBorder="0" applyAlignment="0" applyProtection="0"/>
    <xf numFmtId="0" fontId="8" fillId="2" borderId="0" applyNumberFormat="0" applyBorder="0" applyAlignment="0" applyProtection="0"/>
    <xf numFmtId="0" fontId="8" fillId="8" borderId="0" applyNumberFormat="0" applyBorder="0" applyAlignment="0" applyProtection="0"/>
    <xf numFmtId="0" fontId="9" fillId="12"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9" fillId="13"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9" fillId="14" borderId="0" applyNumberFormat="0" applyBorder="0" applyAlignment="0" applyProtection="0"/>
    <xf numFmtId="0" fontId="8" fillId="7" borderId="0" applyNumberFormat="0" applyBorder="0" applyAlignment="0" applyProtection="0"/>
    <xf numFmtId="0" fontId="8" fillId="11" borderId="0" applyNumberFormat="0" applyBorder="0" applyAlignment="0" applyProtection="0"/>
    <xf numFmtId="0" fontId="9" fillId="15" borderId="0" applyNumberFormat="0" applyBorder="0" applyAlignment="0" applyProtection="0"/>
    <xf numFmtId="171" fontId="10" fillId="16" borderId="0" applyNumberFormat="0" applyFont="0" applyBorder="0" applyAlignment="0" applyProtection="0">
      <alignment vertical="center"/>
    </xf>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3" fontId="2" fillId="0" borderId="0" applyFont="0" applyFill="0" applyBorder="0" applyAlignment="0" applyProtection="0"/>
    <xf numFmtId="168"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68" fontId="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3" fontId="2" fillId="0" borderId="0" applyFont="0" applyFill="0" applyBorder="0" applyAlignment="0" applyProtection="0">
      <alignment vertical="top"/>
    </xf>
    <xf numFmtId="165" fontId="12" fillId="0" borderId="2" applyBorder="0"/>
    <xf numFmtId="176" fontId="2" fillId="0" borderId="0" applyFont="0" applyFill="0" applyBorder="0" applyAlignment="0" applyProtection="0"/>
    <xf numFmtId="167"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167" fontId="13" fillId="0" borderId="0" applyFont="0" applyFill="0" applyBorder="0" applyAlignment="0" applyProtection="0"/>
    <xf numFmtId="177" fontId="2" fillId="0" borderId="0" applyFont="0" applyFill="0" applyBorder="0" applyAlignment="0" applyProtection="0"/>
    <xf numFmtId="167" fontId="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78" fontId="7" fillId="0" borderId="0">
      <protection locked="0"/>
    </xf>
    <xf numFmtId="164" fontId="2" fillId="0" borderId="0" applyFont="0" applyFill="0" applyBorder="0" applyAlignment="0" applyProtection="0">
      <alignment vertical="top"/>
    </xf>
    <xf numFmtId="0" fontId="2" fillId="0" borderId="0" applyFont="0" applyFill="0" applyBorder="0" applyAlignment="0" applyProtection="0">
      <alignment vertical="top"/>
    </xf>
    <xf numFmtId="179" fontId="2" fillId="0" borderId="0" applyFont="0" applyFill="0" applyBorder="0" applyAlignment="0" applyProtection="0"/>
    <xf numFmtId="180" fontId="2" fillId="0" borderId="0" applyFont="0" applyFill="0" applyBorder="0" applyAlignment="0" applyProtection="0"/>
    <xf numFmtId="0" fontId="2" fillId="0" borderId="3">
      <alignment horizontal="justify" vertical="top" wrapText="1"/>
    </xf>
    <xf numFmtId="181" fontId="14" fillId="0" borderId="0" applyFont="0" applyFill="0" applyBorder="0" applyAlignment="0" applyProtection="0"/>
    <xf numFmtId="182" fontId="14" fillId="0" borderId="0" applyFont="0" applyFill="0" applyBorder="0" applyAlignment="0" applyProtection="0"/>
    <xf numFmtId="171" fontId="15" fillId="0" borderId="4">
      <alignment vertical="center"/>
    </xf>
    <xf numFmtId="183" fontId="2" fillId="0" borderId="0" applyFont="0" applyFill="0" applyBorder="0" applyAlignment="0" applyProtection="0"/>
    <xf numFmtId="2" fontId="2" fillId="0" borderId="0" applyFont="0" applyFill="0" applyBorder="0" applyAlignment="0" applyProtection="0">
      <alignment vertical="top"/>
    </xf>
    <xf numFmtId="38" fontId="16" fillId="17" borderId="0" applyNumberFormat="0" applyBorder="0" applyAlignment="0" applyProtection="0"/>
    <xf numFmtId="176" fontId="17" fillId="0" borderId="0" applyNumberFormat="0" applyFill="0" applyBorder="0" applyAlignment="0" applyProtection="0">
      <alignment vertical="top"/>
      <protection locked="0"/>
    </xf>
    <xf numFmtId="10" fontId="16" fillId="18" borderId="5" applyNumberFormat="0" applyBorder="0" applyAlignment="0" applyProtection="0"/>
    <xf numFmtId="168" fontId="2" fillId="0" borderId="0" applyFont="0" applyFill="0" applyBorder="0" applyAlignment="0" applyProtection="0"/>
    <xf numFmtId="0" fontId="4" fillId="0" borderId="1" applyNumberFormat="0">
      <alignment horizontal="right"/>
    </xf>
    <xf numFmtId="37" fontId="18" fillId="0" borderId="0"/>
    <xf numFmtId="184" fontId="19" fillId="0" borderId="0"/>
    <xf numFmtId="0" fontId="6" fillId="0" borderId="0"/>
    <xf numFmtId="176" fontId="8" fillId="0" borderId="0"/>
    <xf numFmtId="185" fontId="20" fillId="0" borderId="0" applyAlignment="0">
      <alignment vertical="top" wrapText="1"/>
      <protection locked="0"/>
    </xf>
    <xf numFmtId="0" fontId="20" fillId="0" borderId="0" applyAlignment="0">
      <alignment vertical="top" wrapText="1"/>
      <protection locked="0"/>
    </xf>
    <xf numFmtId="0" fontId="2" fillId="0" borderId="0"/>
    <xf numFmtId="0" fontId="2" fillId="0" borderId="0"/>
    <xf numFmtId="0" fontId="2" fillId="0" borderId="0"/>
    <xf numFmtId="0" fontId="2" fillId="0" borderId="0"/>
    <xf numFmtId="176" fontId="2" fillId="0" borderId="0"/>
    <xf numFmtId="176" fontId="2" fillId="0" borderId="0"/>
    <xf numFmtId="186" fontId="2" fillId="0" borderId="0"/>
    <xf numFmtId="176" fontId="2" fillId="0" borderId="0"/>
    <xf numFmtId="176" fontId="2" fillId="0" borderId="0"/>
    <xf numFmtId="186" fontId="2" fillId="0" borderId="0"/>
    <xf numFmtId="176" fontId="2" fillId="0" borderId="0"/>
    <xf numFmtId="176" fontId="20" fillId="0" borderId="0" applyAlignment="0">
      <alignment vertical="top" wrapText="1"/>
      <protection locked="0"/>
    </xf>
    <xf numFmtId="176" fontId="20" fillId="0" borderId="0" applyAlignment="0">
      <alignment vertical="top" wrapText="1"/>
      <protection locked="0"/>
    </xf>
    <xf numFmtId="176" fontId="20" fillId="0" borderId="0" applyAlignment="0">
      <alignment vertical="top" wrapText="1"/>
      <protection locked="0"/>
    </xf>
    <xf numFmtId="176" fontId="2" fillId="0" borderId="0"/>
    <xf numFmtId="176" fontId="8" fillId="0" borderId="0"/>
    <xf numFmtId="176" fontId="13" fillId="0" borderId="0"/>
    <xf numFmtId="176" fontId="20" fillId="0" borderId="0" applyAlignment="0">
      <alignment vertical="top" wrapText="1"/>
      <protection locked="0"/>
    </xf>
    <xf numFmtId="176" fontId="8" fillId="0" borderId="0"/>
    <xf numFmtId="0" fontId="38" fillId="0" borderId="0"/>
    <xf numFmtId="0" fontId="6" fillId="0" borderId="0"/>
    <xf numFmtId="0" fontId="14" fillId="0" borderId="0"/>
    <xf numFmtId="187" fontId="2" fillId="0" borderId="0" applyFont="0" applyFill="0" applyBorder="0" applyAlignment="0" applyProtection="0"/>
    <xf numFmtId="188"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10" fillId="19" borderId="1" applyNumberFormat="0" applyFont="0" applyAlignment="0" applyProtection="0">
      <alignment vertical="center"/>
    </xf>
    <xf numFmtId="0" fontId="20" fillId="0" borderId="0" applyNumberFormat="0" applyFont="0" applyFill="0" applyBorder="0" applyAlignment="0" applyProtection="0">
      <alignment horizontal="left"/>
    </xf>
    <xf numFmtId="4" fontId="21" fillId="20" borderId="6" applyNumberFormat="0" applyProtection="0">
      <alignment vertical="center"/>
    </xf>
    <xf numFmtId="4" fontId="22" fillId="20" borderId="6" applyNumberFormat="0" applyProtection="0">
      <alignment vertical="center"/>
    </xf>
    <xf numFmtId="4" fontId="23" fillId="21" borderId="7">
      <alignment vertical="center"/>
    </xf>
    <xf numFmtId="4" fontId="24" fillId="21" borderId="7">
      <alignment vertical="center"/>
    </xf>
    <xf numFmtId="4" fontId="23" fillId="22" borderId="7">
      <alignment vertical="center"/>
    </xf>
    <xf numFmtId="4" fontId="24" fillId="22" borderId="7">
      <alignment vertical="center"/>
    </xf>
    <xf numFmtId="4" fontId="25" fillId="20" borderId="6" applyNumberFormat="0" applyProtection="0">
      <alignment horizontal="left" vertical="center" indent="1"/>
    </xf>
    <xf numFmtId="4" fontId="25" fillId="23" borderId="0" applyNumberFormat="0" applyProtection="0">
      <alignment horizontal="left" vertical="center" indent="1"/>
    </xf>
    <xf numFmtId="4" fontId="25" fillId="22" borderId="6" applyNumberFormat="0" applyProtection="0">
      <alignment horizontal="right" vertical="center"/>
    </xf>
    <xf numFmtId="4" fontId="25" fillId="24" borderId="6" applyNumberFormat="0" applyProtection="0">
      <alignment horizontal="right" vertical="center"/>
    </xf>
    <xf numFmtId="4" fontId="25" fillId="25" borderId="6" applyNumberFormat="0" applyProtection="0">
      <alignment horizontal="right" vertical="center"/>
    </xf>
    <xf numFmtId="4" fontId="25" fillId="26" borderId="6" applyNumberFormat="0" applyProtection="0">
      <alignment horizontal="right" vertical="center"/>
    </xf>
    <xf numFmtId="4" fontId="25" fillId="27" borderId="6" applyNumberFormat="0" applyProtection="0">
      <alignment horizontal="right" vertical="center"/>
    </xf>
    <xf numFmtId="4" fontId="25" fillId="28" borderId="6" applyNumberFormat="0" applyProtection="0">
      <alignment horizontal="right" vertical="center"/>
    </xf>
    <xf numFmtId="4" fontId="25" fillId="29" borderId="6" applyNumberFormat="0" applyProtection="0">
      <alignment horizontal="right" vertical="center"/>
    </xf>
    <xf numFmtId="4" fontId="25" fillId="30" borderId="6" applyNumberFormat="0" applyProtection="0">
      <alignment horizontal="right" vertical="center"/>
    </xf>
    <xf numFmtId="4" fontId="25" fillId="21" borderId="6" applyNumberFormat="0" applyProtection="0">
      <alignment horizontal="right" vertical="center"/>
    </xf>
    <xf numFmtId="4" fontId="21" fillId="31" borderId="8" applyNumberFormat="0" applyProtection="0">
      <alignment horizontal="left" vertical="center" indent="1"/>
    </xf>
    <xf numFmtId="4" fontId="21" fillId="32" borderId="0" applyNumberFormat="0" applyProtection="0">
      <alignment horizontal="left" vertical="center" indent="1"/>
    </xf>
    <xf numFmtId="4" fontId="21" fillId="23" borderId="0" applyNumberFormat="0" applyProtection="0">
      <alignment horizontal="left" vertical="center" indent="1"/>
    </xf>
    <xf numFmtId="4" fontId="25" fillId="32" borderId="6" applyNumberFormat="0" applyProtection="0">
      <alignment horizontal="right" vertical="center"/>
    </xf>
    <xf numFmtId="4" fontId="26" fillId="33" borderId="7">
      <alignment horizontal="left" vertical="center" indent="1"/>
    </xf>
    <xf numFmtId="4" fontId="27" fillId="32" borderId="0" applyNumberFormat="0" applyProtection="0">
      <alignment horizontal="left" vertical="center" wrapText="1" indent="1"/>
    </xf>
    <xf numFmtId="4" fontId="27" fillId="23" borderId="0" applyNumberFormat="0" applyProtection="0">
      <alignment horizontal="left" vertical="center" indent="1"/>
    </xf>
    <xf numFmtId="4" fontId="28" fillId="34" borderId="6" applyNumberFormat="0" applyProtection="0">
      <alignment vertical="center"/>
    </xf>
    <xf numFmtId="4" fontId="29" fillId="34" borderId="6" applyNumberFormat="0" applyProtection="0">
      <alignment vertical="center"/>
    </xf>
    <xf numFmtId="4" fontId="30" fillId="21" borderId="7">
      <alignment vertical="center"/>
    </xf>
    <xf numFmtId="4" fontId="31" fillId="21" borderId="7">
      <alignment vertical="center"/>
    </xf>
    <xf numFmtId="4" fontId="30" fillId="22" borderId="7">
      <alignment vertical="center"/>
    </xf>
    <xf numFmtId="4" fontId="31" fillId="22" borderId="7">
      <alignment vertical="center"/>
    </xf>
    <xf numFmtId="4" fontId="21" fillId="32" borderId="9" applyNumberFormat="0" applyProtection="0">
      <alignment horizontal="left" vertical="center" indent="1"/>
    </xf>
    <xf numFmtId="4" fontId="25" fillId="34" borderId="6" applyNumberFormat="0" applyProtection="0">
      <alignment horizontal="right" vertical="center"/>
    </xf>
    <xf numFmtId="4" fontId="29" fillId="34" borderId="6" applyNumberFormat="0" applyProtection="0">
      <alignment horizontal="right" vertical="center"/>
    </xf>
    <xf numFmtId="4" fontId="21" fillId="32" borderId="6" applyNumberFormat="0" applyProtection="0">
      <alignment horizontal="left" vertical="center" indent="1"/>
    </xf>
    <xf numFmtId="4" fontId="32" fillId="33" borderId="7">
      <alignment vertical="center"/>
    </xf>
    <xf numFmtId="4" fontId="33" fillId="33" borderId="7">
      <alignment vertical="center"/>
    </xf>
    <xf numFmtId="4" fontId="23" fillId="21" borderId="7">
      <alignment vertical="center"/>
    </xf>
    <xf numFmtId="4" fontId="23" fillId="22" borderId="7">
      <alignment vertical="center"/>
    </xf>
    <xf numFmtId="4" fontId="24" fillId="22" borderId="7">
      <alignment vertical="center"/>
    </xf>
    <xf numFmtId="4" fontId="34" fillId="35" borderId="9" applyNumberFormat="0" applyProtection="0">
      <alignment horizontal="left" vertical="center" indent="1"/>
    </xf>
    <xf numFmtId="4" fontId="35" fillId="34" borderId="6" applyNumberFormat="0" applyProtection="0">
      <alignment horizontal="right" vertical="center"/>
    </xf>
    <xf numFmtId="0" fontId="36" fillId="0" borderId="0" applyNumberFormat="0" applyFill="0" applyBorder="0" applyAlignment="0" applyProtection="0"/>
    <xf numFmtId="0" fontId="2" fillId="0" borderId="0"/>
    <xf numFmtId="176" fontId="6" fillId="0" borderId="0"/>
    <xf numFmtId="41" fontId="2" fillId="0" borderId="0" applyFont="0" applyFill="0" applyBorder="0" applyAlignment="0" applyProtection="0"/>
    <xf numFmtId="43" fontId="2" fillId="0" borderId="0" applyFont="0" applyFill="0" applyBorder="0" applyAlignment="0" applyProtection="0"/>
    <xf numFmtId="189" fontId="2" fillId="0" borderId="0" applyFont="0" applyFill="0" applyBorder="0" applyAlignment="0" applyProtection="0"/>
    <xf numFmtId="190" fontId="2" fillId="0" borderId="0" applyFont="0" applyFill="0" applyBorder="0" applyAlignment="0" applyProtection="0"/>
    <xf numFmtId="191" fontId="14" fillId="0" borderId="0" applyFont="0" applyFill="0" applyBorder="0" applyAlignment="0" applyProtection="0"/>
    <xf numFmtId="192" fontId="14" fillId="0" borderId="0" applyFont="0" applyFill="0" applyBorder="0" applyAlignment="0" applyProtection="0"/>
    <xf numFmtId="176" fontId="2" fillId="0" borderId="10" applyNumberFormat="0" applyAlignment="0"/>
    <xf numFmtId="176" fontId="2" fillId="0" borderId="11" applyNumberFormat="0" applyAlignment="0"/>
    <xf numFmtId="176" fontId="2" fillId="0" borderId="12" applyNumberFormat="0" applyAlignment="0">
      <alignment horizontal="center"/>
    </xf>
    <xf numFmtId="176" fontId="3" fillId="36" borderId="0" applyBorder="0">
      <alignment horizontal="center"/>
    </xf>
    <xf numFmtId="176" fontId="2" fillId="20" borderId="0" applyBorder="0"/>
    <xf numFmtId="176" fontId="2" fillId="0" borderId="0" applyBorder="0"/>
    <xf numFmtId="174" fontId="3" fillId="26" borderId="0" applyBorder="0"/>
    <xf numFmtId="176" fontId="2" fillId="37" borderId="0" applyBorder="0"/>
    <xf numFmtId="176" fontId="2" fillId="38" borderId="0" applyBorder="0"/>
    <xf numFmtId="176" fontId="2" fillId="37" borderId="0" applyBorder="0">
      <alignment wrapText="1"/>
    </xf>
    <xf numFmtId="174" fontId="3" fillId="38" borderId="0" applyBorder="0"/>
    <xf numFmtId="174" fontId="3" fillId="24" borderId="0" applyBorder="0"/>
    <xf numFmtId="174" fontId="2" fillId="37" borderId="0" applyBorder="0"/>
    <xf numFmtId="176" fontId="2" fillId="39" borderId="0" applyBorder="0"/>
    <xf numFmtId="174" fontId="2" fillId="27" borderId="0" applyBorder="0"/>
    <xf numFmtId="176" fontId="2" fillId="40" borderId="0" applyBorder="0"/>
    <xf numFmtId="176" fontId="37" fillId="41" borderId="0" applyBorder="0"/>
    <xf numFmtId="176" fontId="3" fillId="24" borderId="0" applyNumberFormat="0" applyBorder="0" applyAlignment="0"/>
    <xf numFmtId="176" fontId="3" fillId="24" borderId="0" applyNumberFormat="0" applyBorder="0" applyAlignment="0"/>
    <xf numFmtId="176" fontId="3" fillId="38" borderId="0" applyNumberFormat="0" applyBorder="0" applyAlignment="0"/>
    <xf numFmtId="176" fontId="3" fillId="37" borderId="0" applyNumberFormat="0" applyBorder="0" applyAlignment="0"/>
    <xf numFmtId="176" fontId="3" fillId="42" borderId="0" applyNumberFormat="0" applyBorder="0" applyAlignment="0"/>
    <xf numFmtId="176" fontId="3" fillId="43" borderId="0" applyNumberFormat="0" applyBorder="0" applyAlignment="0"/>
    <xf numFmtId="176" fontId="3" fillId="36" borderId="0" applyNumberFormat="0" applyBorder="0" applyAlignment="0"/>
    <xf numFmtId="1" fontId="3" fillId="28" borderId="5" applyNumberFormat="0" applyAlignment="0">
      <alignment horizontal="center"/>
    </xf>
    <xf numFmtId="1" fontId="3" fillId="32" borderId="5" applyNumberFormat="0" applyAlignment="0">
      <alignment horizontal="left"/>
    </xf>
    <xf numFmtId="176" fontId="3" fillId="32" borderId="5" applyNumberFormat="0" applyAlignment="0"/>
    <xf numFmtId="0" fontId="2" fillId="0" borderId="0"/>
    <xf numFmtId="9"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65" fillId="0" borderId="0"/>
  </cellStyleXfs>
  <cellXfs count="208">
    <xf numFmtId="0" fontId="0" fillId="0" borderId="0" xfId="0"/>
    <xf numFmtId="0" fontId="40"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vertical="center"/>
    </xf>
    <xf numFmtId="0" fontId="40" fillId="0" borderId="0" xfId="0" applyFont="1" applyAlignment="1">
      <alignment horizontal="center" vertical="center"/>
    </xf>
    <xf numFmtId="0" fontId="27" fillId="0" borderId="5" xfId="0" applyFont="1" applyBorder="1" applyAlignment="1">
      <alignment horizontal="right" vertical="center"/>
    </xf>
    <xf numFmtId="0" fontId="41" fillId="0" borderId="0" xfId="0" applyFont="1" applyAlignment="1">
      <alignment vertical="center"/>
    </xf>
    <xf numFmtId="0" fontId="41" fillId="0" borderId="5" xfId="0" applyFont="1" applyBorder="1" applyAlignment="1">
      <alignment horizontal="right" vertical="center"/>
    </xf>
    <xf numFmtId="0" fontId="42" fillId="0" borderId="5" xfId="0" applyFont="1" applyBorder="1" applyAlignment="1">
      <alignment horizontal="center" vertical="center"/>
    </xf>
    <xf numFmtId="165" fontId="41" fillId="0" borderId="0" xfId="0" applyNumberFormat="1" applyFont="1" applyAlignment="1">
      <alignment horizontal="center" vertical="center"/>
    </xf>
    <xf numFmtId="0" fontId="27" fillId="0" borderId="16" xfId="0" applyFont="1" applyBorder="1" applyAlignment="1">
      <alignment horizontal="center" vertical="center"/>
    </xf>
    <xf numFmtId="0" fontId="27" fillId="0" borderId="19" xfId="0" applyFont="1" applyBorder="1" applyAlignment="1">
      <alignment horizontal="center" vertical="center"/>
    </xf>
    <xf numFmtId="165" fontId="27" fillId="0" borderId="0" xfId="0" applyNumberFormat="1" applyFont="1" applyAlignment="1">
      <alignment vertical="center"/>
    </xf>
    <xf numFmtId="0" fontId="43" fillId="0" borderId="5" xfId="0" applyFont="1" applyBorder="1" applyAlignment="1">
      <alignment horizontal="center" vertical="center"/>
    </xf>
    <xf numFmtId="0" fontId="44" fillId="0" borderId="0" xfId="0" applyFont="1" applyAlignment="1">
      <alignment vertical="center"/>
    </xf>
    <xf numFmtId="0" fontId="42" fillId="0" borderId="0" xfId="0" applyFont="1" applyAlignment="1">
      <alignment vertical="center" wrapText="1"/>
    </xf>
    <xf numFmtId="0" fontId="42" fillId="0" borderId="0" xfId="0" applyFont="1" applyAlignment="1">
      <alignment horizontal="center" vertical="center" wrapText="1"/>
    </xf>
    <xf numFmtId="3" fontId="42" fillId="0" borderId="0" xfId="0" applyNumberFormat="1" applyFont="1" applyAlignment="1">
      <alignment vertical="center" wrapText="1"/>
    </xf>
    <xf numFmtId="0" fontId="42" fillId="0" borderId="21"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23" xfId="0" applyFont="1" applyBorder="1" applyAlignment="1">
      <alignment horizontal="center" vertical="center" wrapText="1"/>
    </xf>
    <xf numFmtId="0" fontId="27" fillId="0" borderId="11" xfId="0" applyFont="1" applyBorder="1" applyAlignment="1">
      <alignment horizontal="center" vertical="center"/>
    </xf>
    <xf numFmtId="0" fontId="27" fillId="0" borderId="17" xfId="0" applyFont="1" applyBorder="1" applyAlignment="1">
      <alignment horizontal="center" vertical="center"/>
    </xf>
    <xf numFmtId="0" fontId="44" fillId="0" borderId="18" xfId="0" applyFont="1" applyBorder="1" applyAlignment="1">
      <alignment horizontal="center" vertical="center"/>
    </xf>
    <xf numFmtId="0" fontId="27" fillId="0" borderId="10" xfId="0" applyFont="1" applyBorder="1" applyAlignment="1">
      <alignment horizontal="center" vertical="center"/>
    </xf>
    <xf numFmtId="0" fontId="44" fillId="0" borderId="10" xfId="0" applyFont="1" applyBorder="1" applyAlignment="1">
      <alignment horizontal="center" vertical="center"/>
    </xf>
    <xf numFmtId="0" fontId="44" fillId="0" borderId="20" xfId="0" applyFont="1" applyBorder="1" applyAlignment="1">
      <alignment horizontal="center" vertical="center"/>
    </xf>
    <xf numFmtId="0" fontId="27" fillId="0" borderId="5" xfId="0" applyFont="1" applyBorder="1" applyAlignment="1">
      <alignment horizontal="center" vertical="center"/>
    </xf>
    <xf numFmtId="0" fontId="3" fillId="0" borderId="0" xfId="0" applyFont="1"/>
    <xf numFmtId="165" fontId="0" fillId="0" borderId="0" xfId="0" applyNumberFormat="1"/>
    <xf numFmtId="165" fontId="42" fillId="0" borderId="5" xfId="0" applyNumberFormat="1" applyFont="1" applyBorder="1" applyAlignment="1">
      <alignment horizontal="center" vertical="center" wrapText="1"/>
    </xf>
    <xf numFmtId="165" fontId="27" fillId="0" borderId="11" xfId="0" applyNumberFormat="1" applyFont="1" applyBorder="1" applyAlignment="1">
      <alignment horizontal="center" vertical="center"/>
    </xf>
    <xf numFmtId="165" fontId="44" fillId="0" borderId="10" xfId="0" applyNumberFormat="1" applyFont="1" applyBorder="1" applyAlignment="1">
      <alignment horizontal="center" vertical="center"/>
    </xf>
    <xf numFmtId="193" fontId="27" fillId="0" borderId="5" xfId="0" applyNumberFormat="1" applyFont="1" applyBorder="1" applyAlignment="1">
      <alignment horizontal="center" vertical="center"/>
    </xf>
    <xf numFmtId="193" fontId="42" fillId="0" borderId="0" xfId="0" applyNumberFormat="1" applyFont="1" applyAlignment="1">
      <alignment horizontal="center" vertical="center" wrapText="1"/>
    </xf>
    <xf numFmtId="193" fontId="27" fillId="0" borderId="5" xfId="0" applyNumberFormat="1" applyFont="1" applyBorder="1" applyAlignment="1">
      <alignment vertical="center"/>
    </xf>
    <xf numFmtId="0" fontId="45" fillId="0" borderId="0" xfId="0" applyFont="1" applyAlignment="1">
      <alignment horizontal="center" vertical="center"/>
    </xf>
    <xf numFmtId="0" fontId="1" fillId="0" borderId="0" xfId="0" applyFont="1" applyAlignment="1">
      <alignment vertical="center" wrapText="1"/>
    </xf>
    <xf numFmtId="0" fontId="43" fillId="0" borderId="5" xfId="0" applyFont="1" applyBorder="1" applyAlignment="1">
      <alignment horizontal="center" vertical="center" wrapText="1"/>
    </xf>
    <xf numFmtId="0" fontId="44" fillId="0" borderId="5" xfId="0" applyFont="1" applyBorder="1" applyAlignment="1">
      <alignment horizontal="right" vertical="center" wrapText="1"/>
    </xf>
    <xf numFmtId="0" fontId="44" fillId="0" borderId="5" xfId="0" applyFont="1" applyBorder="1" applyAlignment="1">
      <alignment horizontal="right" vertical="center"/>
    </xf>
    <xf numFmtId="0" fontId="41" fillId="0" borderId="5" xfId="0" applyFont="1" applyBorder="1" applyAlignment="1">
      <alignment horizontal="right" vertical="center" wrapText="1"/>
    </xf>
    <xf numFmtId="0" fontId="49" fillId="47" borderId="0" xfId="80" applyFont="1" applyFill="1" applyAlignment="1" applyProtection="1">
      <alignment vertical="center"/>
      <protection locked="0"/>
    </xf>
    <xf numFmtId="0" fontId="52" fillId="0" borderId="0" xfId="80" applyFont="1" applyAlignment="1" applyProtection="1">
      <alignment vertical="center" wrapText="1"/>
      <protection locked="0"/>
    </xf>
    <xf numFmtId="0" fontId="52" fillId="0" borderId="0" xfId="80" applyFont="1" applyAlignment="1" applyProtection="1">
      <alignment horizontal="center" vertical="center" wrapText="1"/>
      <protection locked="0"/>
    </xf>
    <xf numFmtId="166" fontId="52" fillId="0" borderId="0" xfId="80" applyNumberFormat="1" applyFont="1" applyAlignment="1" applyProtection="1">
      <alignment vertical="center"/>
      <protection locked="0"/>
    </xf>
    <xf numFmtId="0" fontId="52" fillId="0" borderId="0" xfId="80" applyFont="1" applyAlignment="1">
      <alignment vertical="center"/>
    </xf>
    <xf numFmtId="0" fontId="52" fillId="0" borderId="0" xfId="80" applyFont="1" applyAlignment="1" applyProtection="1">
      <alignment vertical="center"/>
      <protection locked="0"/>
    </xf>
    <xf numFmtId="0" fontId="54" fillId="0" borderId="0" xfId="0" applyFont="1" applyAlignment="1" applyProtection="1">
      <alignment vertical="center"/>
      <protection locked="0"/>
    </xf>
    <xf numFmtId="168" fontId="52" fillId="0" borderId="0" xfId="189" applyFont="1" applyAlignment="1" applyProtection="1">
      <alignment horizontal="center" vertical="center" wrapText="1"/>
      <protection locked="0"/>
    </xf>
    <xf numFmtId="0" fontId="49" fillId="0" borderId="0" xfId="80" applyFont="1" applyAlignment="1" applyProtection="1">
      <alignment horizontal="left" vertical="center"/>
      <protection locked="0"/>
    </xf>
    <xf numFmtId="168" fontId="52" fillId="47" borderId="0" xfId="189" applyFont="1" applyFill="1" applyAlignment="1" applyProtection="1">
      <alignment horizontal="center" vertical="center" wrapText="1"/>
      <protection locked="0"/>
    </xf>
    <xf numFmtId="0" fontId="50" fillId="0" borderId="0" xfId="80" applyFont="1" applyAlignment="1" applyProtection="1">
      <alignment horizontal="center" vertical="center" wrapText="1"/>
      <protection locked="0"/>
    </xf>
    <xf numFmtId="0" fontId="50" fillId="0" borderId="0" xfId="80" applyFont="1" applyAlignment="1" applyProtection="1">
      <alignment vertical="center" wrapText="1"/>
      <protection locked="0"/>
    </xf>
    <xf numFmtId="0" fontId="57" fillId="0" borderId="0" xfId="80" applyFont="1" applyAlignment="1" applyProtection="1">
      <alignment horizontal="center" vertical="center"/>
      <protection locked="0"/>
    </xf>
    <xf numFmtId="0" fontId="56" fillId="0" borderId="0" xfId="80" applyFont="1" applyAlignment="1" applyProtection="1">
      <alignment vertical="center"/>
      <protection locked="0"/>
    </xf>
    <xf numFmtId="0" fontId="50" fillId="0" borderId="0" xfId="80" applyFont="1" applyAlignment="1" applyProtection="1">
      <alignment vertical="center"/>
      <protection locked="0"/>
    </xf>
    <xf numFmtId="0" fontId="52" fillId="0" borderId="16" xfId="80" applyFont="1" applyBorder="1" applyAlignment="1" applyProtection="1">
      <alignment horizontal="center" vertical="center" wrapText="1"/>
      <protection locked="0"/>
    </xf>
    <xf numFmtId="166" fontId="52" fillId="0" borderId="17" xfId="80" applyNumberFormat="1" applyFont="1" applyBorder="1" applyAlignment="1" applyProtection="1">
      <alignment horizontal="right" vertical="center"/>
      <protection locked="0"/>
    </xf>
    <xf numFmtId="9" fontId="52" fillId="47" borderId="0" xfId="187" applyFont="1" applyFill="1" applyAlignment="1" applyProtection="1">
      <alignment horizontal="center" vertical="center" wrapText="1"/>
      <protection locked="0"/>
    </xf>
    <xf numFmtId="9" fontId="52" fillId="0" borderId="0" xfId="187" applyFont="1" applyAlignment="1" applyProtection="1">
      <alignment horizontal="center" vertical="center" wrapText="1"/>
      <protection locked="0"/>
    </xf>
    <xf numFmtId="0" fontId="52" fillId="0" borderId="11" xfId="80" applyFont="1" applyBorder="1" applyAlignment="1" applyProtection="1">
      <alignment vertical="center"/>
      <protection locked="0"/>
    </xf>
    <xf numFmtId="166" fontId="52" fillId="47" borderId="0" xfId="55" applyNumberFormat="1" applyFont="1" applyFill="1" applyAlignment="1" applyProtection="1">
      <alignment vertical="center"/>
      <protection locked="0"/>
    </xf>
    <xf numFmtId="0" fontId="60" fillId="0" borderId="16" xfId="80" applyFont="1" applyBorder="1" applyAlignment="1" applyProtection="1">
      <alignment horizontal="right" vertical="center"/>
      <protection locked="0"/>
    </xf>
    <xf numFmtId="0" fontId="50" fillId="0" borderId="16" xfId="80" applyFont="1" applyBorder="1" applyAlignment="1" applyProtection="1">
      <alignment horizontal="center" vertical="center" wrapText="1"/>
      <protection locked="0"/>
    </xf>
    <xf numFmtId="166" fontId="50" fillId="0" borderId="0" xfId="80" applyNumberFormat="1" applyFont="1" applyAlignment="1" applyProtection="1">
      <alignment vertical="center"/>
      <protection locked="0"/>
    </xf>
    <xf numFmtId="166" fontId="50" fillId="0" borderId="17" xfId="80" applyNumberFormat="1" applyFont="1" applyBorder="1" applyAlignment="1" applyProtection="1">
      <alignment vertical="center"/>
      <protection locked="0"/>
    </xf>
    <xf numFmtId="0" fontId="50" fillId="0" borderId="11" xfId="80" applyFont="1" applyBorder="1" applyAlignment="1" applyProtection="1">
      <alignment vertical="center"/>
      <protection locked="0"/>
    </xf>
    <xf numFmtId="0" fontId="52" fillId="0" borderId="16" xfId="97" applyFont="1" applyBorder="1" applyAlignment="1" applyProtection="1">
      <alignment vertical="center" wrapText="1"/>
      <protection locked="0"/>
    </xf>
    <xf numFmtId="166" fontId="52" fillId="0" borderId="17" xfId="80" applyNumberFormat="1" applyFont="1" applyBorder="1" applyAlignment="1" applyProtection="1">
      <alignment vertical="center"/>
      <protection locked="0"/>
    </xf>
    <xf numFmtId="0" fontId="60" fillId="0" borderId="16" xfId="97" applyFont="1" applyBorder="1" applyAlignment="1" applyProtection="1">
      <alignment horizontal="right" vertical="center" wrapText="1"/>
      <protection locked="0"/>
    </xf>
    <xf numFmtId="166" fontId="52" fillId="0" borderId="0" xfId="80" applyNumberFormat="1" applyFont="1" applyAlignment="1" applyProtection="1">
      <alignment horizontal="center" vertical="center"/>
      <protection locked="0"/>
    </xf>
    <xf numFmtId="166" fontId="50" fillId="0" borderId="17" xfId="80" applyNumberFormat="1" applyFont="1" applyBorder="1" applyAlignment="1" applyProtection="1">
      <alignment horizontal="right" vertical="center"/>
      <protection locked="0"/>
    </xf>
    <xf numFmtId="0" fontId="62" fillId="0" borderId="0" xfId="80" applyFont="1" applyAlignment="1" applyProtection="1">
      <alignment vertical="center"/>
      <protection locked="0"/>
    </xf>
    <xf numFmtId="1" fontId="52" fillId="0" borderId="16" xfId="80" applyNumberFormat="1" applyFont="1" applyBorder="1" applyAlignment="1" applyProtection="1">
      <alignment horizontal="center" vertical="center" wrapText="1"/>
      <protection locked="0"/>
    </xf>
    <xf numFmtId="0" fontId="60" fillId="0" borderId="16" xfId="80" applyFont="1" applyBorder="1" applyAlignment="1" applyProtection="1">
      <alignment horizontal="left" vertical="center"/>
      <protection locked="0"/>
    </xf>
    <xf numFmtId="0" fontId="51" fillId="0" borderId="16" xfId="97" applyFont="1" applyBorder="1" applyAlignment="1" applyProtection="1">
      <alignment vertical="center" wrapText="1"/>
      <protection locked="0"/>
    </xf>
    <xf numFmtId="0" fontId="52" fillId="0" borderId="16" xfId="80" applyFont="1" applyBorder="1" applyAlignment="1" applyProtection="1">
      <alignment horizontal="left" vertical="center"/>
      <protection locked="0"/>
    </xf>
    <xf numFmtId="166" fontId="63" fillId="0" borderId="17" xfId="80" applyNumberFormat="1" applyFont="1" applyBorder="1" applyAlignment="1" applyProtection="1">
      <alignment vertical="center"/>
      <protection locked="0"/>
    </xf>
    <xf numFmtId="0" fontId="50" fillId="0" borderId="16" xfId="80" applyFont="1" applyBorder="1" applyAlignment="1" applyProtection="1">
      <alignment vertical="center"/>
      <protection locked="0"/>
    </xf>
    <xf numFmtId="0" fontId="50" fillId="0" borderId="13" xfId="80" applyFont="1" applyBorder="1" applyAlignment="1" applyProtection="1">
      <alignment horizontal="right" vertical="center"/>
      <protection locked="0"/>
    </xf>
    <xf numFmtId="0" fontId="50" fillId="0" borderId="13" xfId="80" applyFont="1" applyBorder="1" applyAlignment="1" applyProtection="1">
      <alignment horizontal="center" vertical="center" wrapText="1"/>
      <protection locked="0"/>
    </xf>
    <xf numFmtId="0" fontId="50" fillId="0" borderId="14" xfId="80" applyFont="1" applyBorder="1" applyAlignment="1" applyProtection="1">
      <alignment horizontal="center" vertical="center" wrapText="1"/>
      <protection locked="0"/>
    </xf>
    <xf numFmtId="0" fontId="50" fillId="0" borderId="14" xfId="80" applyFont="1" applyBorder="1" applyAlignment="1" applyProtection="1">
      <alignment vertical="center" wrapText="1"/>
      <protection locked="0"/>
    </xf>
    <xf numFmtId="166" fontId="50" fillId="0" borderId="14" xfId="80" applyNumberFormat="1" applyFont="1" applyBorder="1" applyAlignment="1" applyProtection="1">
      <alignment vertical="center"/>
      <protection locked="0"/>
    </xf>
    <xf numFmtId="166" fontId="50" fillId="0" borderId="15" xfId="80" applyNumberFormat="1" applyFont="1" applyBorder="1" applyAlignment="1" applyProtection="1">
      <alignment vertical="center"/>
      <protection locked="0"/>
    </xf>
    <xf numFmtId="0" fontId="50" fillId="0" borderId="16" xfId="80" applyFont="1" applyBorder="1" applyAlignment="1" applyProtection="1">
      <alignment horizontal="right" vertical="center"/>
      <protection locked="0"/>
    </xf>
    <xf numFmtId="0" fontId="50" fillId="0" borderId="18" xfId="80" applyFont="1" applyBorder="1" applyAlignment="1" applyProtection="1">
      <alignment vertical="center"/>
      <protection locked="0"/>
    </xf>
    <xf numFmtId="0" fontId="50" fillId="0" borderId="18" xfId="80" applyFont="1" applyBorder="1" applyAlignment="1" applyProtection="1">
      <alignment horizontal="center" vertical="center" wrapText="1"/>
      <protection locked="0"/>
    </xf>
    <xf numFmtId="0" fontId="50" fillId="0" borderId="19" xfId="80" applyFont="1" applyBorder="1" applyAlignment="1" applyProtection="1">
      <alignment horizontal="center" vertical="center" wrapText="1"/>
      <protection locked="0"/>
    </xf>
    <xf numFmtId="0" fontId="50" fillId="0" borderId="19" xfId="80" applyFont="1" applyBorder="1" applyAlignment="1" applyProtection="1">
      <alignment vertical="center" wrapText="1"/>
      <protection locked="0"/>
    </xf>
    <xf numFmtId="166" fontId="50" fillId="0" borderId="19" xfId="80" applyNumberFormat="1" applyFont="1" applyBorder="1" applyAlignment="1" applyProtection="1">
      <alignment vertical="center"/>
      <protection locked="0"/>
    </xf>
    <xf numFmtId="166" fontId="50" fillId="0" borderId="20" xfId="80" applyNumberFormat="1" applyFont="1" applyBorder="1" applyAlignment="1" applyProtection="1">
      <alignment vertical="center"/>
      <protection locked="0"/>
    </xf>
    <xf numFmtId="174" fontId="50" fillId="0" borderId="18" xfId="44" applyNumberFormat="1" applyFont="1" applyBorder="1" applyAlignment="1" applyProtection="1">
      <alignment horizontal="right" vertical="center"/>
      <protection locked="0"/>
    </xf>
    <xf numFmtId="0" fontId="52" fillId="0" borderId="18" xfId="80" applyFont="1" applyBorder="1" applyAlignment="1" applyProtection="1">
      <alignment horizontal="center" vertical="center" wrapText="1"/>
      <protection locked="0"/>
    </xf>
    <xf numFmtId="0" fontId="52" fillId="0" borderId="19" xfId="80" applyFont="1" applyBorder="1" applyAlignment="1" applyProtection="1">
      <alignment horizontal="center" vertical="center" wrapText="1"/>
      <protection locked="0"/>
    </xf>
    <xf numFmtId="0" fontId="52" fillId="0" borderId="19" xfId="80" applyFont="1" applyBorder="1" applyAlignment="1" applyProtection="1">
      <alignment vertical="center" wrapText="1"/>
      <protection locked="0"/>
    </xf>
    <xf numFmtId="0" fontId="64" fillId="0" borderId="10" xfId="80" applyFont="1" applyBorder="1" applyAlignment="1" applyProtection="1">
      <alignment vertical="center"/>
      <protection locked="0"/>
    </xf>
    <xf numFmtId="0" fontId="64" fillId="0" borderId="0" xfId="80" applyFont="1" applyAlignment="1" applyProtection="1">
      <alignment vertical="center"/>
      <protection locked="0"/>
    </xf>
    <xf numFmtId="0" fontId="55" fillId="0" borderId="0" xfId="80" applyFont="1" applyAlignment="1" applyProtection="1">
      <alignment horizontal="right" vertical="center"/>
      <protection locked="0"/>
    </xf>
    <xf numFmtId="9" fontId="52" fillId="0" borderId="0" xfId="187" applyFont="1" applyFill="1" applyAlignment="1" applyProtection="1">
      <alignment horizontal="center" vertical="center" wrapText="1"/>
      <protection locked="0"/>
    </xf>
    <xf numFmtId="166" fontId="52" fillId="0" borderId="0" xfId="55" applyNumberFormat="1" applyFont="1" applyFill="1" applyAlignment="1" applyProtection="1">
      <alignment vertical="center"/>
      <protection locked="0"/>
    </xf>
    <xf numFmtId="166" fontId="52" fillId="0" borderId="24" xfId="55" applyNumberFormat="1" applyFont="1" applyFill="1" applyBorder="1" applyAlignment="1" applyProtection="1">
      <alignment vertical="center"/>
      <protection locked="0"/>
    </xf>
    <xf numFmtId="0" fontId="52" fillId="0" borderId="16" xfId="97" applyFont="1" applyBorder="1" applyAlignment="1" applyProtection="1">
      <alignment horizontal="left" vertical="center" wrapText="1" indent="1"/>
      <protection locked="0"/>
    </xf>
    <xf numFmtId="9" fontId="52" fillId="0" borderId="0" xfId="187" applyFont="1" applyFill="1" applyBorder="1" applyAlignment="1" applyProtection="1">
      <alignment horizontal="center" vertical="center" wrapText="1"/>
      <protection locked="0"/>
    </xf>
    <xf numFmtId="0" fontId="58" fillId="0" borderId="11" xfId="80" applyFont="1" applyBorder="1" applyAlignment="1" applyProtection="1">
      <alignment vertical="center" wrapText="1"/>
      <protection locked="0"/>
    </xf>
    <xf numFmtId="0" fontId="52" fillId="47" borderId="0" xfId="80" applyFont="1" applyFill="1" applyAlignment="1" applyProtection="1">
      <alignment horizontal="center" vertical="center" wrapText="1"/>
      <protection locked="0"/>
    </xf>
    <xf numFmtId="0" fontId="52" fillId="47" borderId="16" xfId="97" applyFont="1" applyFill="1" applyBorder="1" applyAlignment="1" applyProtection="1">
      <alignment horizontal="left" vertical="center" wrapText="1" indent="1"/>
      <protection locked="0"/>
    </xf>
    <xf numFmtId="0" fontId="52" fillId="49" borderId="0" xfId="80" applyFont="1" applyFill="1" applyAlignment="1" applyProtection="1">
      <alignment horizontal="center" vertical="center" wrapText="1"/>
      <protection locked="0"/>
    </xf>
    <xf numFmtId="9" fontId="52" fillId="49" borderId="0" xfId="187" applyFont="1" applyFill="1" applyAlignment="1" applyProtection="1">
      <alignment horizontal="center" vertical="center" wrapText="1"/>
      <protection locked="0"/>
    </xf>
    <xf numFmtId="166" fontId="52" fillId="49" borderId="0" xfId="55" applyNumberFormat="1" applyFont="1" applyFill="1" applyAlignment="1" applyProtection="1">
      <alignment vertical="center"/>
      <protection locked="0"/>
    </xf>
    <xf numFmtId="168" fontId="52" fillId="0" borderId="0" xfId="189" applyFont="1" applyFill="1" applyAlignment="1" applyProtection="1">
      <alignment horizontal="center" vertical="center" wrapText="1"/>
      <protection locked="0"/>
    </xf>
    <xf numFmtId="0" fontId="41" fillId="50" borderId="5" xfId="0" applyFont="1" applyFill="1" applyBorder="1" applyAlignment="1">
      <alignment vertical="center"/>
    </xf>
    <xf numFmtId="0" fontId="27" fillId="50" borderId="5" xfId="0" applyFont="1" applyFill="1" applyBorder="1" applyAlignment="1">
      <alignment horizontal="right" vertical="center"/>
    </xf>
    <xf numFmtId="169" fontId="27" fillId="50" borderId="5" xfId="0" applyNumberFormat="1" applyFont="1" applyFill="1" applyBorder="1" applyAlignment="1">
      <alignment vertical="center"/>
    </xf>
    <xf numFmtId="9" fontId="27" fillId="50" borderId="5" xfId="187" applyFont="1" applyFill="1" applyBorder="1" applyAlignment="1">
      <alignment vertical="center"/>
    </xf>
    <xf numFmtId="9" fontId="50" fillId="0" borderId="0" xfId="187" applyFont="1" applyFill="1" applyAlignment="1" applyProtection="1">
      <alignment vertical="center" wrapText="1"/>
      <protection locked="0"/>
    </xf>
    <xf numFmtId="166" fontId="51" fillId="0" borderId="0" xfId="80" applyNumberFormat="1" applyFont="1" applyAlignment="1" applyProtection="1">
      <alignment horizontal="center" vertical="center"/>
      <protection locked="0"/>
    </xf>
    <xf numFmtId="0" fontId="50" fillId="0" borderId="17" xfId="80" applyFont="1" applyBorder="1" applyAlignment="1">
      <alignment vertical="center"/>
    </xf>
    <xf numFmtId="0" fontId="59" fillId="0" borderId="16" xfId="80" applyFont="1" applyBorder="1" applyAlignment="1" applyProtection="1">
      <alignment vertical="center"/>
      <protection locked="0"/>
    </xf>
    <xf numFmtId="166" fontId="52" fillId="0" borderId="17" xfId="80" applyNumberFormat="1" applyFont="1" applyBorder="1" applyAlignment="1">
      <alignment vertical="center"/>
    </xf>
    <xf numFmtId="166" fontId="50" fillId="0" borderId="17" xfId="80" applyNumberFormat="1" applyFont="1" applyBorder="1" applyAlignment="1">
      <alignment vertical="center"/>
    </xf>
    <xf numFmtId="0" fontId="52" fillId="0" borderId="17" xfId="80" applyFont="1" applyBorder="1" applyAlignment="1">
      <alignment vertical="center"/>
    </xf>
    <xf numFmtId="0" fontId="50" fillId="0" borderId="16" xfId="97" applyFont="1" applyBorder="1" applyAlignment="1" applyProtection="1">
      <alignment vertical="center" wrapText="1"/>
      <protection locked="0"/>
    </xf>
    <xf numFmtId="0" fontId="59" fillId="0" borderId="16" xfId="97" applyFont="1" applyBorder="1" applyAlignment="1" applyProtection="1">
      <alignment vertical="center" wrapText="1"/>
      <protection locked="0"/>
    </xf>
    <xf numFmtId="166" fontId="50" fillId="0" borderId="17" xfId="80" applyNumberFormat="1" applyFont="1" applyBorder="1" applyAlignment="1">
      <alignment horizontal="right" vertical="center"/>
    </xf>
    <xf numFmtId="0" fontId="61" fillId="0" borderId="16" xfId="80" applyFont="1" applyBorder="1" applyAlignment="1" applyProtection="1">
      <alignment vertical="center"/>
      <protection locked="0"/>
    </xf>
    <xf numFmtId="0" fontId="50" fillId="0" borderId="16" xfId="80" applyFont="1" applyBorder="1" applyAlignment="1" applyProtection="1">
      <alignment horizontal="left" vertical="center"/>
      <protection locked="0"/>
    </xf>
    <xf numFmtId="0" fontId="51" fillId="0" borderId="16" xfId="80" applyFont="1" applyBorder="1" applyAlignment="1" applyProtection="1">
      <alignment horizontal="left" vertical="center"/>
      <protection locked="0"/>
    </xf>
    <xf numFmtId="166" fontId="50" fillId="0" borderId="12" xfId="80" applyNumberFormat="1" applyFont="1" applyBorder="1" applyAlignment="1">
      <alignment vertical="center"/>
    </xf>
    <xf numFmtId="166" fontId="52" fillId="0" borderId="11" xfId="80" applyNumberFormat="1" applyFont="1" applyBorder="1" applyAlignment="1">
      <alignment vertical="center"/>
    </xf>
    <xf numFmtId="166" fontId="50" fillId="0" borderId="11" xfId="80" applyNumberFormat="1" applyFont="1" applyBorder="1" applyAlignment="1">
      <alignment vertical="center"/>
    </xf>
    <xf numFmtId="166" fontId="52" fillId="0" borderId="10" xfId="80" applyNumberFormat="1" applyFont="1" applyBorder="1" applyAlignment="1">
      <alignment vertical="center"/>
    </xf>
    <xf numFmtId="166" fontId="50" fillId="0" borderId="20" xfId="80" applyNumberFormat="1" applyFont="1" applyBorder="1" applyAlignment="1">
      <alignment vertical="center"/>
    </xf>
    <xf numFmtId="0" fontId="52" fillId="47" borderId="16" xfId="80" applyFont="1" applyFill="1" applyBorder="1" applyAlignment="1" applyProtection="1">
      <alignment horizontal="center" vertical="center" wrapText="1"/>
      <protection locked="0"/>
    </xf>
    <xf numFmtId="0" fontId="53" fillId="0" borderId="0" xfId="80" applyFont="1" applyAlignment="1" applyProtection="1">
      <alignment vertical="center" wrapText="1"/>
      <protection locked="0"/>
    </xf>
    <xf numFmtId="0" fontId="66" fillId="0" borderId="0" xfId="80" applyFont="1" applyAlignment="1" applyProtection="1">
      <alignment vertical="center" wrapText="1"/>
      <protection locked="0"/>
    </xf>
    <xf numFmtId="0" fontId="52" fillId="47" borderId="16" xfId="97" applyFont="1" applyFill="1" applyBorder="1" applyAlignment="1" applyProtection="1">
      <alignment horizontal="left" vertical="center" wrapText="1"/>
      <protection locked="0"/>
    </xf>
    <xf numFmtId="1" fontId="52" fillId="47" borderId="16" xfId="80" applyNumberFormat="1" applyFont="1" applyFill="1" applyBorder="1" applyAlignment="1" applyProtection="1">
      <alignment horizontal="center" vertical="center" wrapText="1"/>
      <protection locked="0"/>
    </xf>
    <xf numFmtId="0" fontId="52" fillId="49" borderId="16" xfId="80" applyFont="1" applyFill="1" applyBorder="1" applyAlignment="1" applyProtection="1">
      <alignment horizontal="center" vertical="center" wrapText="1"/>
      <protection locked="0"/>
    </xf>
    <xf numFmtId="0" fontId="53" fillId="0" borderId="0" xfId="80" applyFont="1" applyAlignment="1" applyProtection="1">
      <alignment horizontal="left" vertical="center" wrapText="1"/>
      <protection locked="0"/>
    </xf>
    <xf numFmtId="0" fontId="50" fillId="50" borderId="12" xfId="80" applyFont="1" applyFill="1" applyBorder="1" applyAlignment="1" applyProtection="1">
      <alignment horizontal="center" vertical="center"/>
      <protection locked="0"/>
    </xf>
    <xf numFmtId="0" fontId="50" fillId="50" borderId="13" xfId="80" applyFont="1" applyFill="1" applyBorder="1" applyAlignment="1" applyProtection="1">
      <alignment horizontal="centerContinuous" vertical="center" wrapText="1"/>
      <protection locked="0"/>
    </xf>
    <xf numFmtId="0" fontId="50" fillId="50" borderId="14" xfId="80" applyFont="1" applyFill="1" applyBorder="1" applyAlignment="1" applyProtection="1">
      <alignment horizontal="centerContinuous" vertical="center" wrapText="1"/>
      <protection locked="0"/>
    </xf>
    <xf numFmtId="166" fontId="52" fillId="50" borderId="14" xfId="80" applyNumberFormat="1" applyFont="1" applyFill="1" applyBorder="1" applyAlignment="1" applyProtection="1">
      <alignment horizontal="centerContinuous" vertical="center"/>
      <protection locked="0"/>
    </xf>
    <xf numFmtId="166" fontId="50" fillId="50" borderId="15" xfId="80" applyNumberFormat="1" applyFont="1" applyFill="1" applyBorder="1" applyAlignment="1" applyProtection="1">
      <alignment horizontal="center" vertical="center"/>
      <protection locked="0"/>
    </xf>
    <xf numFmtId="0" fontId="50" fillId="50" borderId="12" xfId="80" applyFont="1" applyFill="1" applyBorder="1" applyAlignment="1">
      <alignment horizontal="center" vertical="center"/>
    </xf>
    <xf numFmtId="0" fontId="50" fillId="50" borderId="11" xfId="80" applyFont="1" applyFill="1" applyBorder="1" applyAlignment="1" applyProtection="1">
      <alignment horizontal="center" vertical="center"/>
      <protection locked="0"/>
    </xf>
    <xf numFmtId="0" fontId="50" fillId="50" borderId="16" xfId="80" applyFont="1" applyFill="1" applyBorder="1" applyAlignment="1" applyProtection="1">
      <alignment horizontal="center" vertical="center" wrapText="1"/>
      <protection locked="0"/>
    </xf>
    <xf numFmtId="0" fontId="50" fillId="50" borderId="0" xfId="80" applyFont="1" applyFill="1" applyAlignment="1" applyProtection="1">
      <alignment horizontal="center" vertical="center" wrapText="1"/>
      <protection locked="0"/>
    </xf>
    <xf numFmtId="166" fontId="50" fillId="50" borderId="0" xfId="80" applyNumberFormat="1" applyFont="1" applyFill="1" applyAlignment="1" applyProtection="1">
      <alignment horizontal="center" vertical="center"/>
      <protection locked="0"/>
    </xf>
    <xf numFmtId="166" fontId="50" fillId="50" borderId="17" xfId="80" applyNumberFormat="1" applyFont="1" applyFill="1" applyBorder="1" applyAlignment="1" applyProtection="1">
      <alignment horizontal="center" vertical="center"/>
      <protection locked="0"/>
    </xf>
    <xf numFmtId="166" fontId="50" fillId="50" borderId="11" xfId="80" applyNumberFormat="1" applyFont="1" applyFill="1" applyBorder="1" applyAlignment="1">
      <alignment horizontal="center" vertical="center"/>
    </xf>
    <xf numFmtId="0" fontId="50" fillId="50" borderId="10" xfId="80" applyFont="1" applyFill="1" applyBorder="1" applyAlignment="1" applyProtection="1">
      <alignment horizontal="center" vertical="center"/>
      <protection locked="0"/>
    </xf>
    <xf numFmtId="0" fontId="50" fillId="50" borderId="18" xfId="80" applyFont="1" applyFill="1" applyBorder="1" applyAlignment="1" applyProtection="1">
      <alignment horizontal="center" vertical="center" wrapText="1"/>
      <protection locked="0"/>
    </xf>
    <xf numFmtId="0" fontId="50" fillId="50" borderId="19" xfId="80" applyFont="1" applyFill="1" applyBorder="1" applyAlignment="1" applyProtection="1">
      <alignment horizontal="center" vertical="center" wrapText="1"/>
      <protection locked="0"/>
    </xf>
    <xf numFmtId="166" fontId="50" fillId="50" borderId="19" xfId="80" applyNumberFormat="1" applyFont="1" applyFill="1" applyBorder="1" applyAlignment="1" applyProtection="1">
      <alignment horizontal="center" vertical="center"/>
      <protection locked="0"/>
    </xf>
    <xf numFmtId="166" fontId="50" fillId="50" borderId="20" xfId="80" applyNumberFormat="1" applyFont="1" applyFill="1" applyBorder="1" applyAlignment="1" applyProtection="1">
      <alignment horizontal="center" vertical="center"/>
      <protection locked="0"/>
    </xf>
    <xf numFmtId="166" fontId="50" fillId="50" borderId="10" xfId="80" applyNumberFormat="1" applyFont="1" applyFill="1" applyBorder="1" applyAlignment="1">
      <alignment horizontal="center" vertical="center"/>
    </xf>
    <xf numFmtId="0" fontId="47" fillId="0" borderId="0" xfId="0" applyFont="1" applyAlignment="1">
      <alignment vertical="center"/>
    </xf>
    <xf numFmtId="0" fontId="3" fillId="0" borderId="0" xfId="0" applyFont="1" applyAlignment="1">
      <alignment vertical="center"/>
    </xf>
    <xf numFmtId="0" fontId="3" fillId="0" borderId="16" xfId="0" applyFont="1" applyBorder="1" applyAlignment="1">
      <alignment vertical="center"/>
    </xf>
    <xf numFmtId="0" fontId="3" fillId="0" borderId="17" xfId="0" applyFont="1" applyBorder="1" applyAlignment="1">
      <alignment vertical="center" wrapText="1"/>
    </xf>
    <xf numFmtId="0" fontId="0" fillId="0" borderId="17" xfId="80" applyFont="1" applyBorder="1" applyAlignment="1">
      <alignment vertical="top" wrapText="1"/>
    </xf>
    <xf numFmtId="0" fontId="48" fillId="0" borderId="16" xfId="0" applyFont="1" applyBorder="1" applyAlignment="1">
      <alignment vertical="center"/>
    </xf>
    <xf numFmtId="0" fontId="0" fillId="0" borderId="17" xfId="80" applyFont="1" applyBorder="1" applyAlignment="1">
      <alignment horizontal="left" vertical="center" wrapText="1" indent="1"/>
    </xf>
    <xf numFmtId="0" fontId="3" fillId="0" borderId="18" xfId="0" applyFont="1" applyBorder="1" applyAlignment="1">
      <alignment vertical="center"/>
    </xf>
    <xf numFmtId="0" fontId="3" fillId="48" borderId="21" xfId="0" applyFont="1" applyFill="1" applyBorder="1" applyAlignment="1">
      <alignment horizontal="centerContinuous" vertical="center"/>
    </xf>
    <xf numFmtId="0" fontId="3" fillId="48" borderId="23" xfId="0" applyFont="1" applyFill="1" applyBorder="1" applyAlignment="1">
      <alignment horizontal="centerContinuous" vertical="center" wrapText="1"/>
    </xf>
    <xf numFmtId="0" fontId="3" fillId="50" borderId="13" xfId="0" applyFont="1" applyFill="1" applyBorder="1" applyAlignment="1">
      <alignment vertical="top" wrapText="1"/>
    </xf>
    <xf numFmtId="0" fontId="3" fillId="50" borderId="15" xfId="0" applyFont="1" applyFill="1" applyBorder="1" applyAlignment="1">
      <alignment horizontal="center" vertical="center" wrapText="1"/>
    </xf>
    <xf numFmtId="0" fontId="0" fillId="0" borderId="16" xfId="0" applyBorder="1" applyAlignment="1">
      <alignment horizontal="right" vertical="center"/>
    </xf>
    <xf numFmtId="0" fontId="0" fillId="0" borderId="0" xfId="0" applyAlignment="1">
      <alignment vertical="center"/>
    </xf>
    <xf numFmtId="0" fontId="0" fillId="0" borderId="0" xfId="80" applyFont="1" applyAlignment="1">
      <alignment vertical="center" wrapText="1"/>
    </xf>
    <xf numFmtId="166" fontId="0" fillId="0" borderId="0" xfId="80" applyNumberFormat="1" applyFont="1" applyAlignment="1">
      <alignment vertical="center"/>
    </xf>
    <xf numFmtId="0" fontId="0" fillId="0" borderId="0" xfId="80" applyFont="1" applyAlignment="1">
      <alignment vertical="center"/>
    </xf>
    <xf numFmtId="0" fontId="0" fillId="0" borderId="17" xfId="0" applyBorder="1" applyAlignment="1">
      <alignment vertical="center" wrapText="1"/>
    </xf>
    <xf numFmtId="0" fontId="0" fillId="0" borderId="17" xfId="0" applyBorder="1" applyAlignment="1">
      <alignment horizontal="left" vertical="center" wrapText="1" indent="3"/>
    </xf>
    <xf numFmtId="0" fontId="0" fillId="0" borderId="17" xfId="0" applyBorder="1" applyAlignment="1">
      <alignment vertical="top" wrapText="1"/>
    </xf>
    <xf numFmtId="0" fontId="0" fillId="0" borderId="20" xfId="0" applyBorder="1" applyAlignment="1">
      <alignment vertical="center" wrapText="1"/>
    </xf>
    <xf numFmtId="0" fontId="0" fillId="0" borderId="0" xfId="0" applyAlignment="1">
      <alignment vertical="center" wrapText="1"/>
    </xf>
    <xf numFmtId="0" fontId="3" fillId="49" borderId="21" xfId="0" applyFont="1" applyFill="1" applyBorder="1" applyAlignment="1">
      <alignment horizontal="centerContinuous" vertical="center"/>
    </xf>
    <xf numFmtId="0" fontId="0" fillId="49" borderId="23" xfId="0" applyFill="1" applyBorder="1" applyAlignment="1">
      <alignment horizontal="centerContinuous" vertical="center" wrapText="1"/>
    </xf>
    <xf numFmtId="0" fontId="67" fillId="0" borderId="16" xfId="0" applyFont="1" applyBorder="1" applyAlignment="1">
      <alignment horizontal="center" vertical="center"/>
    </xf>
    <xf numFmtId="0" fontId="68" fillId="0" borderId="16" xfId="0" applyFont="1" applyBorder="1" applyAlignment="1">
      <alignment horizontal="center" vertical="center"/>
    </xf>
    <xf numFmtId="0" fontId="0" fillId="0" borderId="17" xfId="0" applyBorder="1" applyAlignment="1">
      <alignment horizontal="left" vertical="center" wrapText="1" indent="1"/>
    </xf>
    <xf numFmtId="0" fontId="0" fillId="0" borderId="17" xfId="0" applyBorder="1" applyAlignment="1">
      <alignment horizontal="left" vertical="center" wrapText="1"/>
    </xf>
    <xf numFmtId="0" fontId="58" fillId="48" borderId="11" xfId="80" applyFont="1" applyFill="1" applyBorder="1" applyAlignment="1" applyProtection="1">
      <alignment vertical="center" wrapText="1"/>
      <protection locked="0"/>
    </xf>
    <xf numFmtId="0" fontId="69" fillId="0" borderId="0" xfId="80" applyFont="1" applyAlignment="1" applyProtection="1">
      <alignment horizontal="center" vertical="center" wrapText="1"/>
      <protection locked="0"/>
    </xf>
    <xf numFmtId="0" fontId="0" fillId="0" borderId="17" xfId="80" applyFont="1" applyBorder="1" applyAlignment="1">
      <alignment horizontal="left" vertical="center" wrapText="1"/>
    </xf>
    <xf numFmtId="0" fontId="3" fillId="0" borderId="16" xfId="0" applyFont="1" applyBorder="1" applyAlignment="1">
      <alignment horizontal="right" vertical="center" wrapText="1"/>
    </xf>
    <xf numFmtId="0" fontId="0" fillId="0" borderId="16" xfId="0" applyBorder="1" applyAlignment="1">
      <alignment vertical="center"/>
    </xf>
    <xf numFmtId="0" fontId="3" fillId="46" borderId="13" xfId="0" applyFont="1" applyFill="1" applyBorder="1" applyAlignment="1">
      <alignment horizontal="right" vertical="top" wrapText="1"/>
    </xf>
    <xf numFmtId="0" fontId="3" fillId="46" borderId="16" xfId="0" applyFont="1" applyFill="1" applyBorder="1" applyAlignment="1">
      <alignment horizontal="right" vertical="top" wrapText="1"/>
    </xf>
    <xf numFmtId="0" fontId="3" fillId="46" borderId="18" xfId="0" applyFont="1" applyFill="1" applyBorder="1" applyAlignment="1">
      <alignment horizontal="right" vertical="top" wrapText="1"/>
    </xf>
    <xf numFmtId="0" fontId="0" fillId="46" borderId="12" xfId="0" applyFill="1" applyBorder="1" applyAlignment="1">
      <alignment vertical="top" wrapText="1"/>
    </xf>
    <xf numFmtId="0" fontId="0" fillId="46" borderId="11" xfId="0" applyFill="1" applyBorder="1" applyAlignment="1">
      <alignment vertical="top" wrapText="1"/>
    </xf>
    <xf numFmtId="0" fontId="0" fillId="46" borderId="10" xfId="0" applyFill="1" applyBorder="1" applyAlignment="1">
      <alignment vertical="top" wrapText="1"/>
    </xf>
    <xf numFmtId="0" fontId="3" fillId="0" borderId="16" xfId="0" applyFont="1" applyBorder="1" applyAlignment="1">
      <alignment horizontal="right" vertical="top"/>
    </xf>
    <xf numFmtId="15" fontId="70" fillId="0" borderId="5" xfId="0" quotePrefix="1" applyNumberFormat="1" applyFont="1" applyBorder="1" applyAlignment="1">
      <alignment horizontal="center" vertical="center"/>
    </xf>
    <xf numFmtId="0" fontId="70" fillId="0" borderId="5" xfId="0" quotePrefix="1" applyFont="1" applyBorder="1" applyAlignment="1">
      <alignment horizontal="center" vertical="center"/>
    </xf>
    <xf numFmtId="165" fontId="70" fillId="0" borderId="5" xfId="0" applyNumberFormat="1" applyFont="1" applyBorder="1" applyAlignment="1">
      <alignment horizontal="center" vertical="center"/>
    </xf>
    <xf numFmtId="165" fontId="71" fillId="0" borderId="5" xfId="0" applyNumberFormat="1" applyFont="1" applyBorder="1" applyAlignment="1">
      <alignment horizontal="center" vertical="center"/>
    </xf>
    <xf numFmtId="169" fontId="70" fillId="0" borderId="5" xfId="188" applyNumberFormat="1" applyFont="1" applyBorder="1" applyAlignment="1">
      <alignment vertical="center" wrapText="1"/>
    </xf>
    <xf numFmtId="169" fontId="71" fillId="0" borderId="5" xfId="188" applyNumberFormat="1" applyFont="1" applyBorder="1" applyAlignment="1">
      <alignment vertical="center" wrapText="1"/>
    </xf>
    <xf numFmtId="0" fontId="46" fillId="0" borderId="16" xfId="0" applyFont="1" applyBorder="1" applyAlignment="1">
      <alignment vertical="center" wrapText="1"/>
    </xf>
    <xf numFmtId="0" fontId="72" fillId="0" borderId="17" xfId="0" applyFont="1" applyBorder="1" applyAlignment="1">
      <alignment vertical="center" wrapText="1"/>
    </xf>
  </cellXfs>
  <cellStyles count="191">
    <cellStyle name="_Ali Al Salem_05 26 05_Budg_JBM" xfId="1" xr:uid="{00000000-0005-0000-0000-000000000000}"/>
    <cellStyle name="_Ali Al Salem_05 27 05" xfId="2" xr:uid="{00000000-0005-0000-0000-000001000000}"/>
    <cellStyle name="_Copy of SI Budget - Pakistan 041306" xfId="3" xr:uid="{00000000-0005-0000-0000-000002000000}"/>
    <cellStyle name="_SIP IQC LOE SRL 1 Mar 06 Mod v5" xfId="4" xr:uid="{00000000-0005-0000-0000-000003000000}"/>
    <cellStyle name="_SIP IQC LOE SRL 26 Feb 06 Mod v3" xfId="5" xr:uid="{00000000-0005-0000-0000-000004000000}"/>
    <cellStyle name="_Social Impact Staffing" xfId="6" xr:uid="{00000000-0005-0000-0000-000005000000}"/>
    <cellStyle name="_Staffing to subcontractors- Mod v3" xfId="7" xr:uid="{00000000-0005-0000-0000-000006000000}"/>
    <cellStyle name="2decimal" xfId="8" xr:uid="{00000000-0005-0000-0000-000007000000}"/>
    <cellStyle name="40% - Accent4 2" xfId="9" xr:uid="{00000000-0005-0000-0000-000008000000}"/>
    <cellStyle name="40% - Accent5 2" xfId="10" xr:uid="{00000000-0005-0000-0000-000009000000}"/>
    <cellStyle name="Accent1 - 20%" xfId="11" xr:uid="{00000000-0005-0000-0000-00000A000000}"/>
    <cellStyle name="Accent1 - 40%" xfId="12" xr:uid="{00000000-0005-0000-0000-00000B000000}"/>
    <cellStyle name="Accent1 - 60%" xfId="13" xr:uid="{00000000-0005-0000-0000-00000C000000}"/>
    <cellStyle name="Accent2 - 20%" xfId="14" xr:uid="{00000000-0005-0000-0000-00000D000000}"/>
    <cellStyle name="Accent2 - 40%" xfId="15" xr:uid="{00000000-0005-0000-0000-00000E000000}"/>
    <cellStyle name="Accent2 - 60%" xfId="16" xr:uid="{00000000-0005-0000-0000-00000F000000}"/>
    <cellStyle name="Accent3 - 20%" xfId="17" xr:uid="{00000000-0005-0000-0000-000010000000}"/>
    <cellStyle name="Accent3 - 40%" xfId="18" xr:uid="{00000000-0005-0000-0000-000011000000}"/>
    <cellStyle name="Accent3 - 60%" xfId="19" xr:uid="{00000000-0005-0000-0000-000012000000}"/>
    <cellStyle name="Accent4 - 20%" xfId="20" xr:uid="{00000000-0005-0000-0000-000013000000}"/>
    <cellStyle name="Accent4 - 40%" xfId="21" xr:uid="{00000000-0005-0000-0000-000014000000}"/>
    <cellStyle name="Accent4 - 60%" xfId="22" xr:uid="{00000000-0005-0000-0000-000015000000}"/>
    <cellStyle name="Accent5 - 20%" xfId="23" xr:uid="{00000000-0005-0000-0000-000016000000}"/>
    <cellStyle name="Accent5 - 40%" xfId="24" xr:uid="{00000000-0005-0000-0000-000017000000}"/>
    <cellStyle name="Accent5 - 60%" xfId="25" xr:uid="{00000000-0005-0000-0000-000018000000}"/>
    <cellStyle name="Accent6 - 20%" xfId="26" xr:uid="{00000000-0005-0000-0000-000019000000}"/>
    <cellStyle name="Accent6 - 40%" xfId="27" xr:uid="{00000000-0005-0000-0000-00001A000000}"/>
    <cellStyle name="Accent6 - 60%" xfId="28" xr:uid="{00000000-0005-0000-0000-00001B000000}"/>
    <cellStyle name="Actual" xfId="29" xr:uid="{00000000-0005-0000-0000-00001C000000}"/>
    <cellStyle name="Comma  - Style1" xfId="30" xr:uid="{00000000-0005-0000-0000-00001D000000}"/>
    <cellStyle name="Comma  - Style2" xfId="31" xr:uid="{00000000-0005-0000-0000-00001E000000}"/>
    <cellStyle name="Comma  - Style3" xfId="32" xr:uid="{00000000-0005-0000-0000-00001F000000}"/>
    <cellStyle name="Comma  - Style4" xfId="33" xr:uid="{00000000-0005-0000-0000-000020000000}"/>
    <cellStyle name="Comma  - Style5" xfId="34" xr:uid="{00000000-0005-0000-0000-000021000000}"/>
    <cellStyle name="Comma  - Style6" xfId="35" xr:uid="{00000000-0005-0000-0000-000022000000}"/>
    <cellStyle name="Comma  - Style7" xfId="36" xr:uid="{00000000-0005-0000-0000-000023000000}"/>
    <cellStyle name="Comma  - Style8" xfId="37" xr:uid="{00000000-0005-0000-0000-000024000000}"/>
    <cellStyle name="Comma 2" xfId="38" xr:uid="{00000000-0005-0000-0000-000025000000}"/>
    <cellStyle name="Comma 3" xfId="39" xr:uid="{00000000-0005-0000-0000-000026000000}"/>
    <cellStyle name="Comma 3 2" xfId="40" xr:uid="{00000000-0005-0000-0000-000027000000}"/>
    <cellStyle name="Comma 4" xfId="41" xr:uid="{00000000-0005-0000-0000-000028000000}"/>
    <cellStyle name="Comma 5" xfId="42" xr:uid="{00000000-0005-0000-0000-000029000000}"/>
    <cellStyle name="Comma 6" xfId="43" xr:uid="{00000000-0005-0000-0000-00002A000000}"/>
    <cellStyle name="Comma 7" xfId="44" xr:uid="{00000000-0005-0000-0000-00002B000000}"/>
    <cellStyle name="Comma0" xfId="45" xr:uid="{00000000-0005-0000-0000-00002C000000}"/>
    <cellStyle name="Currency [0]b" xfId="46" xr:uid="{00000000-0005-0000-0000-00002E000000}"/>
    <cellStyle name="Currency 2" xfId="47" xr:uid="{00000000-0005-0000-0000-00002F000000}"/>
    <cellStyle name="Currency 3" xfId="48" xr:uid="{00000000-0005-0000-0000-000030000000}"/>
    <cellStyle name="Currency 3 2" xfId="49" xr:uid="{00000000-0005-0000-0000-000031000000}"/>
    <cellStyle name="Currency 4" xfId="50" xr:uid="{00000000-0005-0000-0000-000032000000}"/>
    <cellStyle name="Currency 5" xfId="51" xr:uid="{00000000-0005-0000-0000-000033000000}"/>
    <cellStyle name="Currency 6" xfId="52" xr:uid="{00000000-0005-0000-0000-000034000000}"/>
    <cellStyle name="Currency 7" xfId="53" xr:uid="{00000000-0005-0000-0000-000035000000}"/>
    <cellStyle name="Currency 8" xfId="54" xr:uid="{00000000-0005-0000-0000-000036000000}"/>
    <cellStyle name="Currency 9" xfId="55" xr:uid="{00000000-0005-0000-0000-000037000000}"/>
    <cellStyle name="currency(2)" xfId="56" xr:uid="{00000000-0005-0000-0000-000038000000}"/>
    <cellStyle name="Currency0" xfId="57" xr:uid="{00000000-0005-0000-0000-000039000000}"/>
    <cellStyle name="Date" xfId="58" xr:uid="{00000000-0005-0000-0000-00003A000000}"/>
    <cellStyle name="Dezimal [0]_Software Project Status" xfId="59" xr:uid="{00000000-0005-0000-0000-00003B000000}"/>
    <cellStyle name="Dezimal_Software Project Status" xfId="60" xr:uid="{00000000-0005-0000-0000-00003C000000}"/>
    <cellStyle name="Double" xfId="61" xr:uid="{00000000-0005-0000-0000-00003D000000}"/>
    <cellStyle name="Dziesiêtny [0]_laroux" xfId="62" xr:uid="{00000000-0005-0000-0000-00003E000000}"/>
    <cellStyle name="Dziesiêtny_laroux" xfId="63" xr:uid="{00000000-0005-0000-0000-00003F000000}"/>
    <cellStyle name="enior 2" xfId="64" xr:uid="{00000000-0005-0000-0000-000040000000}"/>
    <cellStyle name="Euro" xfId="65" xr:uid="{00000000-0005-0000-0000-000041000000}"/>
    <cellStyle name="Fixed" xfId="66" xr:uid="{00000000-0005-0000-0000-000042000000}"/>
    <cellStyle name="Grey" xfId="67" xr:uid="{00000000-0005-0000-0000-000043000000}"/>
    <cellStyle name="Hyperlink 2" xfId="68" xr:uid="{00000000-0005-0000-0000-000044000000}"/>
    <cellStyle name="Input [yellow]" xfId="69" xr:uid="{00000000-0005-0000-0000-000045000000}"/>
    <cellStyle name="Microsoft Excel found an error in the formula you entered. Do you want to accept the correction proposed below?_x000a__x000a_|_x000a__x000a_• To accept the correction, click Yes._x000a_• To close this message and correct the formula yourself, click No." xfId="70" xr:uid="{00000000-0005-0000-0000-000046000000}"/>
    <cellStyle name="Milliers" xfId="189" builtinId="3"/>
    <cellStyle name="Monétaire" xfId="188" builtinId="4"/>
    <cellStyle name="MS_Arabic" xfId="71" xr:uid="{00000000-0005-0000-0000-000047000000}"/>
    <cellStyle name="no dec" xfId="72" xr:uid="{00000000-0005-0000-0000-000048000000}"/>
    <cellStyle name="Normal" xfId="0" builtinId="0"/>
    <cellStyle name="Normal - Style1" xfId="73" xr:uid="{00000000-0005-0000-0000-00004A000000}"/>
    <cellStyle name="Normal 1" xfId="74" xr:uid="{00000000-0005-0000-0000-00004B000000}"/>
    <cellStyle name="Normal 10" xfId="75" xr:uid="{00000000-0005-0000-0000-00004C000000}"/>
    <cellStyle name="Normal 11" xfId="76" xr:uid="{00000000-0005-0000-0000-00004D000000}"/>
    <cellStyle name="Normal 12" xfId="77" xr:uid="{00000000-0005-0000-0000-00004E000000}"/>
    <cellStyle name="Normal 13" xfId="78" xr:uid="{00000000-0005-0000-0000-00004F000000}"/>
    <cellStyle name="Normal 14" xfId="79" xr:uid="{00000000-0005-0000-0000-000050000000}"/>
    <cellStyle name="Normal 15" xfId="80" xr:uid="{00000000-0005-0000-0000-000051000000}"/>
    <cellStyle name="Normal 16" xfId="81" xr:uid="{00000000-0005-0000-0000-000052000000}"/>
    <cellStyle name="Normal 2" xfId="82" xr:uid="{00000000-0005-0000-0000-000053000000}"/>
    <cellStyle name="Normal 2 2" xfId="83" xr:uid="{00000000-0005-0000-0000-000054000000}"/>
    <cellStyle name="Normal 2 2 2" xfId="84" xr:uid="{00000000-0005-0000-0000-000055000000}"/>
    <cellStyle name="Normal 2 2 3" xfId="85" xr:uid="{00000000-0005-0000-0000-000056000000}"/>
    <cellStyle name="Normal 2 3" xfId="86" xr:uid="{00000000-0005-0000-0000-000057000000}"/>
    <cellStyle name="Normal 2 4" xfId="87" xr:uid="{00000000-0005-0000-0000-000058000000}"/>
    <cellStyle name="Normal 2 5" xfId="88" xr:uid="{00000000-0005-0000-0000-000059000000}"/>
    <cellStyle name="Normal 3" xfId="89" xr:uid="{00000000-0005-0000-0000-00005A000000}"/>
    <cellStyle name="Normal 4" xfId="90" xr:uid="{00000000-0005-0000-0000-00005B000000}"/>
    <cellStyle name="Normal 5" xfId="91" xr:uid="{00000000-0005-0000-0000-00005C000000}"/>
    <cellStyle name="Normal 6" xfId="92" xr:uid="{00000000-0005-0000-0000-00005D000000}"/>
    <cellStyle name="Normal 7" xfId="93" xr:uid="{00000000-0005-0000-0000-00005E000000}"/>
    <cellStyle name="Normal 8" xfId="94" xr:uid="{00000000-0005-0000-0000-00005F000000}"/>
    <cellStyle name="Normal 8 2" xfId="95" xr:uid="{00000000-0005-0000-0000-000060000000}"/>
    <cellStyle name="Normal 9" xfId="96" xr:uid="{00000000-0005-0000-0000-000061000000}"/>
    <cellStyle name="Normal_Sheet1" xfId="97" xr:uid="{00000000-0005-0000-0000-000062000000}"/>
    <cellStyle name="normální_laroux" xfId="98" xr:uid="{00000000-0005-0000-0000-000063000000}"/>
    <cellStyle name="Normalny_laroux" xfId="99" xr:uid="{00000000-0005-0000-0000-000064000000}"/>
    <cellStyle name="ParaBirimi [0]_konteyner cazayir ingiltere" xfId="100" xr:uid="{00000000-0005-0000-0000-000065000000}"/>
    <cellStyle name="ParaBirimi_konteyner cazayir ingiltere" xfId="101" xr:uid="{00000000-0005-0000-0000-000066000000}"/>
    <cellStyle name="Percent [2]" xfId="102" xr:uid="{00000000-0005-0000-0000-000068000000}"/>
    <cellStyle name="Percent 2" xfId="103" xr:uid="{00000000-0005-0000-0000-000069000000}"/>
    <cellStyle name="Percent 2 2" xfId="104" xr:uid="{00000000-0005-0000-0000-00006A000000}"/>
    <cellStyle name="Percent 3" xfId="105" xr:uid="{00000000-0005-0000-0000-00006B000000}"/>
    <cellStyle name="Percent 4" xfId="106" xr:uid="{00000000-0005-0000-0000-00006C000000}"/>
    <cellStyle name="Planned" xfId="107" xr:uid="{00000000-0005-0000-0000-00006D000000}"/>
    <cellStyle name="Pourcentage" xfId="187" builtinId="5"/>
    <cellStyle name="PSChar" xfId="108" xr:uid="{00000000-0005-0000-0000-00006E000000}"/>
    <cellStyle name="SAPBEXaggData" xfId="109" xr:uid="{00000000-0005-0000-0000-00006F000000}"/>
    <cellStyle name="SAPBEXaggDataEmph" xfId="110" xr:uid="{00000000-0005-0000-0000-000070000000}"/>
    <cellStyle name="SAPBEXaggExc1" xfId="111" xr:uid="{00000000-0005-0000-0000-000071000000}"/>
    <cellStyle name="SAPBEXaggExc1Emph" xfId="112" xr:uid="{00000000-0005-0000-0000-000072000000}"/>
    <cellStyle name="SAPBEXaggExc2" xfId="113" xr:uid="{00000000-0005-0000-0000-000073000000}"/>
    <cellStyle name="SAPBEXaggExc2Emph" xfId="114" xr:uid="{00000000-0005-0000-0000-000074000000}"/>
    <cellStyle name="SAPBEXaggItem" xfId="115" xr:uid="{00000000-0005-0000-0000-000075000000}"/>
    <cellStyle name="SAPBEXchaText" xfId="116" xr:uid="{00000000-0005-0000-0000-000076000000}"/>
    <cellStyle name="SAPBEXexcBad7" xfId="117" xr:uid="{00000000-0005-0000-0000-000077000000}"/>
    <cellStyle name="SAPBEXexcBad8" xfId="118" xr:uid="{00000000-0005-0000-0000-000078000000}"/>
    <cellStyle name="SAPBEXexcBad9" xfId="119" xr:uid="{00000000-0005-0000-0000-000079000000}"/>
    <cellStyle name="SAPBEXexcCritical4" xfId="120" xr:uid="{00000000-0005-0000-0000-00007A000000}"/>
    <cellStyle name="SAPBEXexcCritical5" xfId="121" xr:uid="{00000000-0005-0000-0000-00007B000000}"/>
    <cellStyle name="SAPBEXexcCritical6" xfId="122" xr:uid="{00000000-0005-0000-0000-00007C000000}"/>
    <cellStyle name="SAPBEXexcGood1" xfId="123" xr:uid="{00000000-0005-0000-0000-00007D000000}"/>
    <cellStyle name="SAPBEXexcGood2" xfId="124" xr:uid="{00000000-0005-0000-0000-00007E000000}"/>
    <cellStyle name="SAPBEXexcGood3" xfId="125" xr:uid="{00000000-0005-0000-0000-00007F000000}"/>
    <cellStyle name="SAPBEXfilterDrill" xfId="126" xr:uid="{00000000-0005-0000-0000-000080000000}"/>
    <cellStyle name="SAPBEXfilterItem" xfId="127" xr:uid="{00000000-0005-0000-0000-000081000000}"/>
    <cellStyle name="SAPBEXfilterText" xfId="128" xr:uid="{00000000-0005-0000-0000-000082000000}"/>
    <cellStyle name="SAPBEXformats" xfId="129" xr:uid="{00000000-0005-0000-0000-000083000000}"/>
    <cellStyle name="SAPBEXheaderData" xfId="130" xr:uid="{00000000-0005-0000-0000-000084000000}"/>
    <cellStyle name="SAPBEXheaderItem" xfId="131" xr:uid="{00000000-0005-0000-0000-000085000000}"/>
    <cellStyle name="SAPBEXheaderText" xfId="132" xr:uid="{00000000-0005-0000-0000-000086000000}"/>
    <cellStyle name="SAPBEXresData" xfId="133" xr:uid="{00000000-0005-0000-0000-000087000000}"/>
    <cellStyle name="SAPBEXresDataEmph" xfId="134" xr:uid="{00000000-0005-0000-0000-000088000000}"/>
    <cellStyle name="SAPBEXresExc1" xfId="135" xr:uid="{00000000-0005-0000-0000-000089000000}"/>
    <cellStyle name="SAPBEXresExc1Emph" xfId="136" xr:uid="{00000000-0005-0000-0000-00008A000000}"/>
    <cellStyle name="SAPBEXresExc2" xfId="137" xr:uid="{00000000-0005-0000-0000-00008B000000}"/>
    <cellStyle name="SAPBEXresExc2Emph" xfId="138" xr:uid="{00000000-0005-0000-0000-00008C000000}"/>
    <cellStyle name="SAPBEXresItem" xfId="139" xr:uid="{00000000-0005-0000-0000-00008D000000}"/>
    <cellStyle name="SAPBEXstdData" xfId="140" xr:uid="{00000000-0005-0000-0000-00008E000000}"/>
    <cellStyle name="SAPBEXstdDataEmph" xfId="141" xr:uid="{00000000-0005-0000-0000-00008F000000}"/>
    <cellStyle name="SAPBEXstdItem" xfId="142" xr:uid="{00000000-0005-0000-0000-000090000000}"/>
    <cellStyle name="SAPBEXsubData" xfId="143" xr:uid="{00000000-0005-0000-0000-000091000000}"/>
    <cellStyle name="SAPBEXsubDataEmph" xfId="144" xr:uid="{00000000-0005-0000-0000-000092000000}"/>
    <cellStyle name="SAPBEXsubExc1" xfId="145" xr:uid="{00000000-0005-0000-0000-000093000000}"/>
    <cellStyle name="SAPBEXsubExc2" xfId="146" xr:uid="{00000000-0005-0000-0000-000094000000}"/>
    <cellStyle name="SAPBEXsubExc2Emph" xfId="147" xr:uid="{00000000-0005-0000-0000-000095000000}"/>
    <cellStyle name="SAPBEXtitle" xfId="148" xr:uid="{00000000-0005-0000-0000-000096000000}"/>
    <cellStyle name="SAPBEXundefined" xfId="149" xr:uid="{00000000-0005-0000-0000-000097000000}"/>
    <cellStyle name="Sheet Title" xfId="150" xr:uid="{00000000-0005-0000-0000-000098000000}"/>
    <cellStyle name="Standard_IR-Cast in Situ" xfId="151" xr:uid="{00000000-0005-0000-0000-000099000000}"/>
    <cellStyle name="Style 1" xfId="152" xr:uid="{00000000-0005-0000-0000-00009A000000}"/>
    <cellStyle name="Virgül [0]_konteyner cazayir ingiltere" xfId="153" xr:uid="{00000000-0005-0000-0000-00009B000000}"/>
    <cellStyle name="Virgül_konteyner cazayir ingiltere" xfId="154" xr:uid="{00000000-0005-0000-0000-00009C000000}"/>
    <cellStyle name="Währung [0]_Software Project Status" xfId="155" xr:uid="{00000000-0005-0000-0000-00009D000000}"/>
    <cellStyle name="Währung_Software Project Status" xfId="156" xr:uid="{00000000-0005-0000-0000-00009E000000}"/>
    <cellStyle name="Walutowy [0]_laroux" xfId="157" xr:uid="{00000000-0005-0000-0000-00009F000000}"/>
    <cellStyle name="Walutowy_laroux" xfId="158" xr:uid="{00000000-0005-0000-0000-0000A0000000}"/>
    <cellStyle name="XBodyBottom" xfId="159" xr:uid="{00000000-0005-0000-0000-0000A1000000}"/>
    <cellStyle name="XBodyCenter" xfId="160" xr:uid="{00000000-0005-0000-0000-0000A2000000}"/>
    <cellStyle name="XBodyTop" xfId="161" xr:uid="{00000000-0005-0000-0000-0000A3000000}"/>
    <cellStyle name="XPivot1" xfId="162" xr:uid="{00000000-0005-0000-0000-0000A4000000}"/>
    <cellStyle name="XPivot10" xfId="163" xr:uid="{00000000-0005-0000-0000-0000A5000000}"/>
    <cellStyle name="XPivot11" xfId="164" xr:uid="{00000000-0005-0000-0000-0000A6000000}"/>
    <cellStyle name="XPivot12" xfId="165" xr:uid="{00000000-0005-0000-0000-0000A7000000}"/>
    <cellStyle name="XPivot13" xfId="166" xr:uid="{00000000-0005-0000-0000-0000A8000000}"/>
    <cellStyle name="XPivot14" xfId="167" xr:uid="{00000000-0005-0000-0000-0000A9000000}"/>
    <cellStyle name="XPivot15" xfId="168" xr:uid="{00000000-0005-0000-0000-0000AA000000}"/>
    <cellStyle name="XPivot2" xfId="169" xr:uid="{00000000-0005-0000-0000-0000AB000000}"/>
    <cellStyle name="XPivot3" xfId="170" xr:uid="{00000000-0005-0000-0000-0000AC000000}"/>
    <cellStyle name="XPivot4" xfId="171" xr:uid="{00000000-0005-0000-0000-0000AD000000}"/>
    <cellStyle name="XPivot5" xfId="172" xr:uid="{00000000-0005-0000-0000-0000AE000000}"/>
    <cellStyle name="XPivot6" xfId="173" xr:uid="{00000000-0005-0000-0000-0000AF000000}"/>
    <cellStyle name="XPivot7" xfId="174" xr:uid="{00000000-0005-0000-0000-0000B0000000}"/>
    <cellStyle name="XPivot9" xfId="175" xr:uid="{00000000-0005-0000-0000-0000B1000000}"/>
    <cellStyle name="XSubtotalLine0" xfId="176" xr:uid="{00000000-0005-0000-0000-0000B2000000}"/>
    <cellStyle name="XSubTotalLine1" xfId="177" xr:uid="{00000000-0005-0000-0000-0000B3000000}"/>
    <cellStyle name="XSubTotalLine2" xfId="178" xr:uid="{00000000-0005-0000-0000-0000B4000000}"/>
    <cellStyle name="XSubTotalLine3" xfId="179" xr:uid="{00000000-0005-0000-0000-0000B5000000}"/>
    <cellStyle name="XSubTotalLine4" xfId="180" xr:uid="{00000000-0005-0000-0000-0000B6000000}"/>
    <cellStyle name="XSubTotalLine5" xfId="181" xr:uid="{00000000-0005-0000-0000-0000B7000000}"/>
    <cellStyle name="XSubTotalLine6" xfId="182" xr:uid="{00000000-0005-0000-0000-0000B8000000}"/>
    <cellStyle name="XTitlesHidden" xfId="183" xr:uid="{00000000-0005-0000-0000-0000B9000000}"/>
    <cellStyle name="XTitlesUnhidden" xfId="184" xr:uid="{00000000-0005-0000-0000-0000BA000000}"/>
    <cellStyle name="XTotals" xfId="185" xr:uid="{00000000-0005-0000-0000-0000BB000000}"/>
    <cellStyle name="Обычный 2 2 2 2" xfId="190" xr:uid="{0CB97B79-81C3-420B-9251-4C2AF42A0460}"/>
    <cellStyle name="Обычный_Budget_final_25_02_02" xfId="186" xr:uid="{00000000-0005-0000-0000-0000BC000000}"/>
  </cellStyles>
  <dxfs count="0"/>
  <tableStyles count="0" defaultTableStyle="TableStyleMedium9" defaultPivotStyle="PivotStyleLight16"/>
  <colors>
    <mruColors>
      <color rgb="FF0000FF"/>
      <color rgb="FF0080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8"/>
  <sheetViews>
    <sheetView zoomScaleNormal="100" workbookViewId="0">
      <selection activeCell="F20" sqref="F20"/>
    </sheetView>
  </sheetViews>
  <sheetFormatPr baseColWidth="10" defaultColWidth="8.7265625" defaultRowHeight="12.5"/>
  <cols>
    <col min="1" max="1" width="2.36328125" customWidth="1"/>
    <col min="3" max="5" width="14.453125" customWidth="1"/>
    <col min="6" max="6" width="39.08984375" customWidth="1"/>
    <col min="8" max="8" width="15.54296875" customWidth="1"/>
    <col min="9" max="9" width="25.54296875" customWidth="1"/>
    <col min="10" max="11" width="15.54296875" customWidth="1"/>
    <col min="12" max="12" width="34.54296875" customWidth="1"/>
    <col min="13" max="13" width="21" style="30" customWidth="1"/>
  </cols>
  <sheetData>
    <row r="1" spans="1:11" ht="13">
      <c r="A1" s="1" t="str">
        <f>'Detailed Budget'!A2</f>
        <v>Annex 1</v>
      </c>
    </row>
    <row r="2" spans="1:11" ht="13">
      <c r="A2" s="1" t="s">
        <v>0</v>
      </c>
    </row>
    <row r="3" spans="1:11" ht="13">
      <c r="A3" s="1" t="str">
        <f>'Detailed Budget'!A4</f>
        <v>Subgrant SGR-IN-NNNNNN-NNN mNN SubName</v>
      </c>
    </row>
    <row r="5" spans="1:11" ht="13">
      <c r="B5" s="29" t="s">
        <v>1</v>
      </c>
    </row>
    <row r="7" spans="1:11" ht="26">
      <c r="B7" s="18" t="s">
        <v>2</v>
      </c>
      <c r="C7" s="19" t="s">
        <v>3</v>
      </c>
      <c r="D7" s="20" t="s">
        <v>4</v>
      </c>
      <c r="E7" s="19" t="s">
        <v>5</v>
      </c>
      <c r="F7" s="21" t="s">
        <v>6</v>
      </c>
    </row>
    <row r="8" spans="1:11">
      <c r="B8" s="10">
        <v>1</v>
      </c>
      <c r="C8" s="22" t="s">
        <v>7</v>
      </c>
      <c r="D8" s="2" t="s">
        <v>8</v>
      </c>
      <c r="E8" s="22">
        <v>1</v>
      </c>
      <c r="F8" s="23"/>
    </row>
    <row r="9" spans="1:11">
      <c r="B9" s="10">
        <v>2</v>
      </c>
      <c r="C9" s="22"/>
      <c r="D9" s="2"/>
      <c r="E9" s="22"/>
      <c r="F9" s="23"/>
    </row>
    <row r="10" spans="1:11">
      <c r="B10" s="10">
        <v>3</v>
      </c>
      <c r="C10" s="22"/>
      <c r="D10" s="2"/>
      <c r="E10" s="22"/>
      <c r="F10" s="23"/>
    </row>
    <row r="11" spans="1:11">
      <c r="B11" s="10">
        <v>4</v>
      </c>
      <c r="C11" s="22"/>
      <c r="D11" s="2"/>
      <c r="E11" s="22"/>
      <c r="F11" s="23"/>
    </row>
    <row r="12" spans="1:11">
      <c r="B12" s="24">
        <v>5</v>
      </c>
      <c r="C12" s="25"/>
      <c r="D12" s="11"/>
      <c r="E12" s="26"/>
      <c r="F12" s="27"/>
    </row>
    <row r="13" spans="1:11" ht="13">
      <c r="G13" s="29" t="s">
        <v>9</v>
      </c>
    </row>
    <row r="15" spans="1:11" ht="26">
      <c r="G15" s="18" t="s">
        <v>10</v>
      </c>
      <c r="H15" s="19" t="s">
        <v>11</v>
      </c>
      <c r="I15" s="20" t="s">
        <v>12</v>
      </c>
      <c r="J15" s="19" t="s">
        <v>13</v>
      </c>
      <c r="K15" s="21" t="s">
        <v>14</v>
      </c>
    </row>
    <row r="16" spans="1:11">
      <c r="G16" s="10">
        <v>1</v>
      </c>
      <c r="H16" s="22"/>
      <c r="I16" s="2"/>
      <c r="J16" s="22"/>
      <c r="K16" s="23"/>
    </row>
    <row r="17" spans="7:13">
      <c r="G17" s="10">
        <v>2</v>
      </c>
      <c r="H17" s="22"/>
      <c r="I17" s="2"/>
      <c r="J17" s="22"/>
      <c r="K17" s="23"/>
    </row>
    <row r="18" spans="7:13">
      <c r="G18" s="10">
        <v>3</v>
      </c>
      <c r="H18" s="22"/>
      <c r="I18" s="2"/>
      <c r="J18" s="22"/>
      <c r="K18" s="23"/>
    </row>
    <row r="19" spans="7:13">
      <c r="G19" s="10">
        <v>4</v>
      </c>
      <c r="H19" s="22"/>
      <c r="I19" s="2"/>
      <c r="J19" s="22"/>
      <c r="K19" s="23"/>
    </row>
    <row r="20" spans="7:13">
      <c r="G20" s="24">
        <v>5</v>
      </c>
      <c r="H20" s="26"/>
      <c r="I20" s="11"/>
      <c r="J20" s="26"/>
      <c r="K20" s="27"/>
    </row>
    <row r="21" spans="7:13" ht="13">
      <c r="L21" s="29" t="s">
        <v>15</v>
      </c>
    </row>
    <row r="23" spans="7:13" ht="26">
      <c r="L23" s="18" t="s">
        <v>16</v>
      </c>
      <c r="M23" s="31" t="s">
        <v>17</v>
      </c>
    </row>
    <row r="24" spans="7:13">
      <c r="L24" s="10" t="s">
        <v>18</v>
      </c>
      <c r="M24" s="32"/>
    </row>
    <row r="25" spans="7:13">
      <c r="L25" s="10" t="s">
        <v>19</v>
      </c>
      <c r="M25" s="32"/>
    </row>
    <row r="26" spans="7:13">
      <c r="L26" s="10">
        <v>3</v>
      </c>
      <c r="M26" s="32"/>
    </row>
    <row r="27" spans="7:13">
      <c r="L27" s="10">
        <v>4</v>
      </c>
      <c r="M27" s="32"/>
    </row>
    <row r="28" spans="7:13">
      <c r="L28" s="24">
        <v>5</v>
      </c>
      <c r="M28" s="33"/>
    </row>
  </sheetData>
  <pageMargins left="0.7" right="0.7" top="0.75" bottom="0.75" header="0.3" footer="0.3"/>
  <pageSetup scale="53"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
  <sheetViews>
    <sheetView topLeftCell="F1" zoomScaleNormal="100" workbookViewId="0">
      <selection activeCell="H18" sqref="H18"/>
    </sheetView>
  </sheetViews>
  <sheetFormatPr baseColWidth="10" defaultColWidth="8.7265625" defaultRowHeight="13"/>
  <cols>
    <col min="1" max="1" width="2.81640625" style="1" customWidth="1"/>
    <col min="2" max="3" width="27.08984375" style="2" customWidth="1"/>
    <col min="4" max="4" width="2.81640625" style="3" customWidth="1"/>
    <col min="5" max="8" width="20.90625" style="3" customWidth="1"/>
    <col min="9" max="9" width="32.453125" style="3" customWidth="1"/>
    <col min="10" max="11" width="24.453125" style="3" customWidth="1"/>
    <col min="12" max="252" width="9.08984375" style="3"/>
    <col min="253" max="255" width="24.36328125" style="3" customWidth="1"/>
    <col min="256" max="256" width="9.08984375" style="3"/>
    <col min="257" max="257" width="28.36328125" style="3" customWidth="1"/>
    <col min="258" max="259" width="25" style="3" customWidth="1"/>
    <col min="260" max="508" width="9.08984375" style="3"/>
    <col min="509" max="511" width="24.36328125" style="3" customWidth="1"/>
    <col min="512" max="512" width="9.08984375" style="3"/>
    <col min="513" max="513" width="28.36328125" style="3" customWidth="1"/>
    <col min="514" max="515" width="25" style="3" customWidth="1"/>
    <col min="516" max="764" width="9.08984375" style="3"/>
    <col min="765" max="767" width="24.36328125" style="3" customWidth="1"/>
    <col min="768" max="768" width="9.08984375" style="3"/>
    <col min="769" max="769" width="28.36328125" style="3" customWidth="1"/>
    <col min="770" max="771" width="25" style="3" customWidth="1"/>
    <col min="772" max="1020" width="9.08984375" style="3"/>
    <col min="1021" max="1023" width="24.36328125" style="3" customWidth="1"/>
    <col min="1024" max="1024" width="9.08984375" style="3"/>
    <col min="1025" max="1025" width="28.36328125" style="3" customWidth="1"/>
    <col min="1026" max="1027" width="25" style="3" customWidth="1"/>
    <col min="1028" max="1276" width="9.08984375" style="3"/>
    <col min="1277" max="1279" width="24.36328125" style="3" customWidth="1"/>
    <col min="1280" max="1280" width="9.08984375" style="3"/>
    <col min="1281" max="1281" width="28.36328125" style="3" customWidth="1"/>
    <col min="1282" max="1283" width="25" style="3" customWidth="1"/>
    <col min="1284" max="1532" width="9.08984375" style="3"/>
    <col min="1533" max="1535" width="24.36328125" style="3" customWidth="1"/>
    <col min="1536" max="1536" width="9.08984375" style="3"/>
    <col min="1537" max="1537" width="28.36328125" style="3" customWidth="1"/>
    <col min="1538" max="1539" width="25" style="3" customWidth="1"/>
    <col min="1540" max="1788" width="9.08984375" style="3"/>
    <col min="1789" max="1791" width="24.36328125" style="3" customWidth="1"/>
    <col min="1792" max="1792" width="9.08984375" style="3"/>
    <col min="1793" max="1793" width="28.36328125" style="3" customWidth="1"/>
    <col min="1794" max="1795" width="25" style="3" customWidth="1"/>
    <col min="1796" max="2044" width="9.08984375" style="3"/>
    <col min="2045" max="2047" width="24.36328125" style="3" customWidth="1"/>
    <col min="2048" max="2048" width="9.08984375" style="3"/>
    <col min="2049" max="2049" width="28.36328125" style="3" customWidth="1"/>
    <col min="2050" max="2051" width="25" style="3" customWidth="1"/>
    <col min="2052" max="2300" width="9.08984375" style="3"/>
    <col min="2301" max="2303" width="24.36328125" style="3" customWidth="1"/>
    <col min="2304" max="2304" width="9.08984375" style="3"/>
    <col min="2305" max="2305" width="28.36328125" style="3" customWidth="1"/>
    <col min="2306" max="2307" width="25" style="3" customWidth="1"/>
    <col min="2308" max="2556" width="9.08984375" style="3"/>
    <col min="2557" max="2559" width="24.36328125" style="3" customWidth="1"/>
    <col min="2560" max="2560" width="9.08984375" style="3"/>
    <col min="2561" max="2561" width="28.36328125" style="3" customWidth="1"/>
    <col min="2562" max="2563" width="25" style="3" customWidth="1"/>
    <col min="2564" max="2812" width="9.08984375" style="3"/>
    <col min="2813" max="2815" width="24.36328125" style="3" customWidth="1"/>
    <col min="2816" max="2816" width="9.08984375" style="3"/>
    <col min="2817" max="2817" width="28.36328125" style="3" customWidth="1"/>
    <col min="2818" max="2819" width="25" style="3" customWidth="1"/>
    <col min="2820" max="3068" width="9.08984375" style="3"/>
    <col min="3069" max="3071" width="24.36328125" style="3" customWidth="1"/>
    <col min="3072" max="3072" width="9.08984375" style="3"/>
    <col min="3073" max="3073" width="28.36328125" style="3" customWidth="1"/>
    <col min="3074" max="3075" width="25" style="3" customWidth="1"/>
    <col min="3076" max="3324" width="9.08984375" style="3"/>
    <col min="3325" max="3327" width="24.36328125" style="3" customWidth="1"/>
    <col min="3328" max="3328" width="9.08984375" style="3"/>
    <col min="3329" max="3329" width="28.36328125" style="3" customWidth="1"/>
    <col min="3330" max="3331" width="25" style="3" customWidth="1"/>
    <col min="3332" max="3580" width="9.08984375" style="3"/>
    <col min="3581" max="3583" width="24.36328125" style="3" customWidth="1"/>
    <col min="3584" max="3584" width="9.08984375" style="3"/>
    <col min="3585" max="3585" width="28.36328125" style="3" customWidth="1"/>
    <col min="3586" max="3587" width="25" style="3" customWidth="1"/>
    <col min="3588" max="3836" width="9.08984375" style="3"/>
    <col min="3837" max="3839" width="24.36328125" style="3" customWidth="1"/>
    <col min="3840" max="3840" width="9.08984375" style="3"/>
    <col min="3841" max="3841" width="28.36328125" style="3" customWidth="1"/>
    <col min="3842" max="3843" width="25" style="3" customWidth="1"/>
    <col min="3844" max="4092" width="9.08984375" style="3"/>
    <col min="4093" max="4095" width="24.36328125" style="3" customWidth="1"/>
    <col min="4096" max="4096" width="9.08984375" style="3"/>
    <col min="4097" max="4097" width="28.36328125" style="3" customWidth="1"/>
    <col min="4098" max="4099" width="25" style="3" customWidth="1"/>
    <col min="4100" max="4348" width="9.08984375" style="3"/>
    <col min="4349" max="4351" width="24.36328125" style="3" customWidth="1"/>
    <col min="4352" max="4352" width="9.08984375" style="3"/>
    <col min="4353" max="4353" width="28.36328125" style="3" customWidth="1"/>
    <col min="4354" max="4355" width="25" style="3" customWidth="1"/>
    <col min="4356" max="4604" width="9.08984375" style="3"/>
    <col min="4605" max="4607" width="24.36328125" style="3" customWidth="1"/>
    <col min="4608" max="4608" width="9.08984375" style="3"/>
    <col min="4609" max="4609" width="28.36328125" style="3" customWidth="1"/>
    <col min="4610" max="4611" width="25" style="3" customWidth="1"/>
    <col min="4612" max="4860" width="9.08984375" style="3"/>
    <col min="4861" max="4863" width="24.36328125" style="3" customWidth="1"/>
    <col min="4864" max="4864" width="9.08984375" style="3"/>
    <col min="4865" max="4865" width="28.36328125" style="3" customWidth="1"/>
    <col min="4866" max="4867" width="25" style="3" customWidth="1"/>
    <col min="4868" max="5116" width="9.08984375" style="3"/>
    <col min="5117" max="5119" width="24.36328125" style="3" customWidth="1"/>
    <col min="5120" max="5120" width="9.08984375" style="3"/>
    <col min="5121" max="5121" width="28.36328125" style="3" customWidth="1"/>
    <col min="5122" max="5123" width="25" style="3" customWidth="1"/>
    <col min="5124" max="5372" width="9.08984375" style="3"/>
    <col min="5373" max="5375" width="24.36328125" style="3" customWidth="1"/>
    <col min="5376" max="5376" width="9.08984375" style="3"/>
    <col min="5377" max="5377" width="28.36328125" style="3" customWidth="1"/>
    <col min="5378" max="5379" width="25" style="3" customWidth="1"/>
    <col min="5380" max="5628" width="9.08984375" style="3"/>
    <col min="5629" max="5631" width="24.36328125" style="3" customWidth="1"/>
    <col min="5632" max="5632" width="9.08984375" style="3"/>
    <col min="5633" max="5633" width="28.36328125" style="3" customWidth="1"/>
    <col min="5634" max="5635" width="25" style="3" customWidth="1"/>
    <col min="5636" max="5884" width="9.08984375" style="3"/>
    <col min="5885" max="5887" width="24.36328125" style="3" customWidth="1"/>
    <col min="5888" max="5888" width="9.08984375" style="3"/>
    <col min="5889" max="5889" width="28.36328125" style="3" customWidth="1"/>
    <col min="5890" max="5891" width="25" style="3" customWidth="1"/>
    <col min="5892" max="6140" width="9.08984375" style="3"/>
    <col min="6141" max="6143" width="24.36328125" style="3" customWidth="1"/>
    <col min="6144" max="6144" width="9.08984375" style="3"/>
    <col min="6145" max="6145" width="28.36328125" style="3" customWidth="1"/>
    <col min="6146" max="6147" width="25" style="3" customWidth="1"/>
    <col min="6148" max="6396" width="9.08984375" style="3"/>
    <col min="6397" max="6399" width="24.36328125" style="3" customWidth="1"/>
    <col min="6400" max="6400" width="9.08984375" style="3"/>
    <col min="6401" max="6401" width="28.36328125" style="3" customWidth="1"/>
    <col min="6402" max="6403" width="25" style="3" customWidth="1"/>
    <col min="6404" max="6652" width="9.08984375" style="3"/>
    <col min="6653" max="6655" width="24.36328125" style="3" customWidth="1"/>
    <col min="6656" max="6656" width="9.08984375" style="3"/>
    <col min="6657" max="6657" width="28.36328125" style="3" customWidth="1"/>
    <col min="6658" max="6659" width="25" style="3" customWidth="1"/>
    <col min="6660" max="6908" width="9.08984375" style="3"/>
    <col min="6909" max="6911" width="24.36328125" style="3" customWidth="1"/>
    <col min="6912" max="6912" width="9.08984375" style="3"/>
    <col min="6913" max="6913" width="28.36328125" style="3" customWidth="1"/>
    <col min="6914" max="6915" width="25" style="3" customWidth="1"/>
    <col min="6916" max="7164" width="9.08984375" style="3"/>
    <col min="7165" max="7167" width="24.36328125" style="3" customWidth="1"/>
    <col min="7168" max="7168" width="9.08984375" style="3"/>
    <col min="7169" max="7169" width="28.36328125" style="3" customWidth="1"/>
    <col min="7170" max="7171" width="25" style="3" customWidth="1"/>
    <col min="7172" max="7420" width="9.08984375" style="3"/>
    <col min="7421" max="7423" width="24.36328125" style="3" customWidth="1"/>
    <col min="7424" max="7424" width="9.08984375" style="3"/>
    <col min="7425" max="7425" width="28.36328125" style="3" customWidth="1"/>
    <col min="7426" max="7427" width="25" style="3" customWidth="1"/>
    <col min="7428" max="7676" width="9.08984375" style="3"/>
    <col min="7677" max="7679" width="24.36328125" style="3" customWidth="1"/>
    <col min="7680" max="7680" width="9.08984375" style="3"/>
    <col min="7681" max="7681" width="28.36328125" style="3" customWidth="1"/>
    <col min="7682" max="7683" width="25" style="3" customWidth="1"/>
    <col min="7684" max="7932" width="9.08984375" style="3"/>
    <col min="7933" max="7935" width="24.36328125" style="3" customWidth="1"/>
    <col min="7936" max="7936" width="9.08984375" style="3"/>
    <col min="7937" max="7937" width="28.36328125" style="3" customWidth="1"/>
    <col min="7938" max="7939" width="25" style="3" customWidth="1"/>
    <col min="7940" max="8188" width="9.08984375" style="3"/>
    <col min="8189" max="8191" width="24.36328125" style="3" customWidth="1"/>
    <col min="8192" max="8192" width="9.08984375" style="3"/>
    <col min="8193" max="8193" width="28.36328125" style="3" customWidth="1"/>
    <col min="8194" max="8195" width="25" style="3" customWidth="1"/>
    <col min="8196" max="8444" width="9.08984375" style="3"/>
    <col min="8445" max="8447" width="24.36328125" style="3" customWidth="1"/>
    <col min="8448" max="8448" width="9.08984375" style="3"/>
    <col min="8449" max="8449" width="28.36328125" style="3" customWidth="1"/>
    <col min="8450" max="8451" width="25" style="3" customWidth="1"/>
    <col min="8452" max="8700" width="9.08984375" style="3"/>
    <col min="8701" max="8703" width="24.36328125" style="3" customWidth="1"/>
    <col min="8704" max="8704" width="9.08984375" style="3"/>
    <col min="8705" max="8705" width="28.36328125" style="3" customWidth="1"/>
    <col min="8706" max="8707" width="25" style="3" customWidth="1"/>
    <col min="8708" max="8956" width="9.08984375" style="3"/>
    <col min="8957" max="8959" width="24.36328125" style="3" customWidth="1"/>
    <col min="8960" max="8960" width="9.08984375" style="3"/>
    <col min="8961" max="8961" width="28.36328125" style="3" customWidth="1"/>
    <col min="8962" max="8963" width="25" style="3" customWidth="1"/>
    <col min="8964" max="9212" width="9.08984375" style="3"/>
    <col min="9213" max="9215" width="24.36328125" style="3" customWidth="1"/>
    <col min="9216" max="9216" width="9.08984375" style="3"/>
    <col min="9217" max="9217" width="28.36328125" style="3" customWidth="1"/>
    <col min="9218" max="9219" width="25" style="3" customWidth="1"/>
    <col min="9220" max="9468" width="9.08984375" style="3"/>
    <col min="9469" max="9471" width="24.36328125" style="3" customWidth="1"/>
    <col min="9472" max="9472" width="9.08984375" style="3"/>
    <col min="9473" max="9473" width="28.36328125" style="3" customWidth="1"/>
    <col min="9474" max="9475" width="25" style="3" customWidth="1"/>
    <col min="9476" max="9724" width="9.08984375" style="3"/>
    <col min="9725" max="9727" width="24.36328125" style="3" customWidth="1"/>
    <col min="9728" max="9728" width="9.08984375" style="3"/>
    <col min="9729" max="9729" width="28.36328125" style="3" customWidth="1"/>
    <col min="9730" max="9731" width="25" style="3" customWidth="1"/>
    <col min="9732" max="9980" width="9.08984375" style="3"/>
    <col min="9981" max="9983" width="24.36328125" style="3" customWidth="1"/>
    <col min="9984" max="9984" width="9.08984375" style="3"/>
    <col min="9985" max="9985" width="28.36328125" style="3" customWidth="1"/>
    <col min="9986" max="9987" width="25" style="3" customWidth="1"/>
    <col min="9988" max="10236" width="9.08984375" style="3"/>
    <col min="10237" max="10239" width="24.36328125" style="3" customWidth="1"/>
    <col min="10240" max="10240" width="9.08984375" style="3"/>
    <col min="10241" max="10241" width="28.36328125" style="3" customWidth="1"/>
    <col min="10242" max="10243" width="25" style="3" customWidth="1"/>
    <col min="10244" max="10492" width="9.08984375" style="3"/>
    <col min="10493" max="10495" width="24.36328125" style="3" customWidth="1"/>
    <col min="10496" max="10496" width="9.08984375" style="3"/>
    <col min="10497" max="10497" width="28.36328125" style="3" customWidth="1"/>
    <col min="10498" max="10499" width="25" style="3" customWidth="1"/>
    <col min="10500" max="10748" width="9.08984375" style="3"/>
    <col min="10749" max="10751" width="24.36328125" style="3" customWidth="1"/>
    <col min="10752" max="10752" width="9.08984375" style="3"/>
    <col min="10753" max="10753" width="28.36328125" style="3" customWidth="1"/>
    <col min="10754" max="10755" width="25" style="3" customWidth="1"/>
    <col min="10756" max="11004" width="9.08984375" style="3"/>
    <col min="11005" max="11007" width="24.36328125" style="3" customWidth="1"/>
    <col min="11008" max="11008" width="9.08984375" style="3"/>
    <col min="11009" max="11009" width="28.36328125" style="3" customWidth="1"/>
    <col min="11010" max="11011" width="25" style="3" customWidth="1"/>
    <col min="11012" max="11260" width="9.08984375" style="3"/>
    <col min="11261" max="11263" width="24.36328125" style="3" customWidth="1"/>
    <col min="11264" max="11264" width="9.08984375" style="3"/>
    <col min="11265" max="11265" width="28.36328125" style="3" customWidth="1"/>
    <col min="11266" max="11267" width="25" style="3" customWidth="1"/>
    <col min="11268" max="11516" width="9.08984375" style="3"/>
    <col min="11517" max="11519" width="24.36328125" style="3" customWidth="1"/>
    <col min="11520" max="11520" width="9.08984375" style="3"/>
    <col min="11521" max="11521" width="28.36328125" style="3" customWidth="1"/>
    <col min="11522" max="11523" width="25" style="3" customWidth="1"/>
    <col min="11524" max="11772" width="9.08984375" style="3"/>
    <col min="11773" max="11775" width="24.36328125" style="3" customWidth="1"/>
    <col min="11776" max="11776" width="9.08984375" style="3"/>
    <col min="11777" max="11777" width="28.36328125" style="3" customWidth="1"/>
    <col min="11778" max="11779" width="25" style="3" customWidth="1"/>
    <col min="11780" max="12028" width="9.08984375" style="3"/>
    <col min="12029" max="12031" width="24.36328125" style="3" customWidth="1"/>
    <col min="12032" max="12032" width="9.08984375" style="3"/>
    <col min="12033" max="12033" width="28.36328125" style="3" customWidth="1"/>
    <col min="12034" max="12035" width="25" style="3" customWidth="1"/>
    <col min="12036" max="12284" width="9.08984375" style="3"/>
    <col min="12285" max="12287" width="24.36328125" style="3" customWidth="1"/>
    <col min="12288" max="12288" width="9.08984375" style="3"/>
    <col min="12289" max="12289" width="28.36328125" style="3" customWidth="1"/>
    <col min="12290" max="12291" width="25" style="3" customWidth="1"/>
    <col min="12292" max="12540" width="9.08984375" style="3"/>
    <col min="12541" max="12543" width="24.36328125" style="3" customWidth="1"/>
    <col min="12544" max="12544" width="9.08984375" style="3"/>
    <col min="12545" max="12545" width="28.36328125" style="3" customWidth="1"/>
    <col min="12546" max="12547" width="25" style="3" customWidth="1"/>
    <col min="12548" max="12796" width="9.08984375" style="3"/>
    <col min="12797" max="12799" width="24.36328125" style="3" customWidth="1"/>
    <col min="12800" max="12800" width="9.08984375" style="3"/>
    <col min="12801" max="12801" width="28.36328125" style="3" customWidth="1"/>
    <col min="12802" max="12803" width="25" style="3" customWidth="1"/>
    <col min="12804" max="13052" width="9.08984375" style="3"/>
    <col min="13053" max="13055" width="24.36328125" style="3" customWidth="1"/>
    <col min="13056" max="13056" width="9.08984375" style="3"/>
    <col min="13057" max="13057" width="28.36328125" style="3" customWidth="1"/>
    <col min="13058" max="13059" width="25" style="3" customWidth="1"/>
    <col min="13060" max="13308" width="9.08984375" style="3"/>
    <col min="13309" max="13311" width="24.36328125" style="3" customWidth="1"/>
    <col min="13312" max="13312" width="9.08984375" style="3"/>
    <col min="13313" max="13313" width="28.36328125" style="3" customWidth="1"/>
    <col min="13314" max="13315" width="25" style="3" customWidth="1"/>
    <col min="13316" max="13564" width="9.08984375" style="3"/>
    <col min="13565" max="13567" width="24.36328125" style="3" customWidth="1"/>
    <col min="13568" max="13568" width="9.08984375" style="3"/>
    <col min="13569" max="13569" width="28.36328125" style="3" customWidth="1"/>
    <col min="13570" max="13571" width="25" style="3" customWidth="1"/>
    <col min="13572" max="13820" width="9.08984375" style="3"/>
    <col min="13821" max="13823" width="24.36328125" style="3" customWidth="1"/>
    <col min="13824" max="13824" width="9.08984375" style="3"/>
    <col min="13825" max="13825" width="28.36328125" style="3" customWidth="1"/>
    <col min="13826" max="13827" width="25" style="3" customWidth="1"/>
    <col min="13828" max="14076" width="9.08984375" style="3"/>
    <col min="14077" max="14079" width="24.36328125" style="3" customWidth="1"/>
    <col min="14080" max="14080" width="9.08984375" style="3"/>
    <col min="14081" max="14081" width="28.36328125" style="3" customWidth="1"/>
    <col min="14082" max="14083" width="25" style="3" customWidth="1"/>
    <col min="14084" max="14332" width="9.08984375" style="3"/>
    <col min="14333" max="14335" width="24.36328125" style="3" customWidth="1"/>
    <col min="14336" max="14336" width="9.08984375" style="3"/>
    <col min="14337" max="14337" width="28.36328125" style="3" customWidth="1"/>
    <col min="14338" max="14339" width="25" style="3" customWidth="1"/>
    <col min="14340" max="14588" width="9.08984375" style="3"/>
    <col min="14589" max="14591" width="24.36328125" style="3" customWidth="1"/>
    <col min="14592" max="14592" width="9.08984375" style="3"/>
    <col min="14593" max="14593" width="28.36328125" style="3" customWidth="1"/>
    <col min="14594" max="14595" width="25" style="3" customWidth="1"/>
    <col min="14596" max="14844" width="9.08984375" style="3"/>
    <col min="14845" max="14847" width="24.36328125" style="3" customWidth="1"/>
    <col min="14848" max="14848" width="9.08984375" style="3"/>
    <col min="14849" max="14849" width="28.36328125" style="3" customWidth="1"/>
    <col min="14850" max="14851" width="25" style="3" customWidth="1"/>
    <col min="14852" max="15100" width="9.08984375" style="3"/>
    <col min="15101" max="15103" width="24.36328125" style="3" customWidth="1"/>
    <col min="15104" max="15104" width="9.08984375" style="3"/>
    <col min="15105" max="15105" width="28.36328125" style="3" customWidth="1"/>
    <col min="15106" max="15107" width="25" style="3" customWidth="1"/>
    <col min="15108" max="15356" width="9.08984375" style="3"/>
    <col min="15357" max="15359" width="24.36328125" style="3" customWidth="1"/>
    <col min="15360" max="15360" width="9.08984375" style="3"/>
    <col min="15361" max="15361" width="28.36328125" style="3" customWidth="1"/>
    <col min="15362" max="15363" width="25" style="3" customWidth="1"/>
    <col min="15364" max="15612" width="9.08984375" style="3"/>
    <col min="15613" max="15615" width="24.36328125" style="3" customWidth="1"/>
    <col min="15616" max="15616" width="9.08984375" style="3"/>
    <col min="15617" max="15617" width="28.36328125" style="3" customWidth="1"/>
    <col min="15618" max="15619" width="25" style="3" customWidth="1"/>
    <col min="15620" max="15868" width="9.08984375" style="3"/>
    <col min="15869" max="15871" width="24.36328125" style="3" customWidth="1"/>
    <col min="15872" max="15872" width="9.08984375" style="3"/>
    <col min="15873" max="15873" width="28.36328125" style="3" customWidth="1"/>
    <col min="15874" max="15875" width="25" style="3" customWidth="1"/>
    <col min="15876" max="16124" width="9.08984375" style="3"/>
    <col min="16125" max="16127" width="24.36328125" style="3" customWidth="1"/>
    <col min="16128" max="16128" width="9.08984375" style="3"/>
    <col min="16129" max="16129" width="28.36328125" style="3" customWidth="1"/>
    <col min="16130" max="16131" width="25" style="3" customWidth="1"/>
    <col min="16132" max="16384" width="9.08984375" style="3"/>
  </cols>
  <sheetData>
    <row r="1" spans="1:11">
      <c r="A1" s="1" t="str">
        <f>'Detailed Budget'!A2</f>
        <v>Annex 1</v>
      </c>
    </row>
    <row r="2" spans="1:11">
      <c r="A2" s="1" t="s">
        <v>20</v>
      </c>
    </row>
    <row r="3" spans="1:11">
      <c r="A3" s="1" t="str">
        <f>'Detailed Budget'!A4</f>
        <v>Subgrant SGR-IN-NNNNNN-NNN mNN SubName</v>
      </c>
    </row>
    <row r="5" spans="1:11" s="2" customFormat="1">
      <c r="A5" s="4"/>
      <c r="B5" s="8" t="s">
        <v>21</v>
      </c>
      <c r="C5" s="8" t="s">
        <v>22</v>
      </c>
      <c r="E5" s="13" t="s">
        <v>23</v>
      </c>
      <c r="F5" s="13" t="s">
        <v>24</v>
      </c>
      <c r="G5" s="13" t="s">
        <v>25</v>
      </c>
      <c r="H5" s="8" t="s">
        <v>26</v>
      </c>
    </row>
    <row r="6" spans="1:11">
      <c r="B6" s="200" t="s">
        <v>27</v>
      </c>
      <c r="C6" s="201" t="s">
        <v>27</v>
      </c>
      <c r="E6" s="5" t="s">
        <v>28</v>
      </c>
      <c r="F6" s="202">
        <f>'Detailed Budget'!L20</f>
        <v>0</v>
      </c>
      <c r="G6" s="202">
        <f>F6</f>
        <v>0</v>
      </c>
      <c r="H6" s="202">
        <f>'Detailed Budget'!R20</f>
        <v>0</v>
      </c>
    </row>
    <row r="7" spans="1:11" s="6" customFormat="1">
      <c r="B7" s="9"/>
      <c r="C7" s="9"/>
      <c r="E7" s="5" t="s">
        <v>29</v>
      </c>
      <c r="F7" s="202">
        <f>'Detailed Budget'!L29</f>
        <v>0</v>
      </c>
      <c r="G7" s="202">
        <f t="shared" ref="G7:G10" si="0">F7</f>
        <v>0</v>
      </c>
      <c r="H7" s="202">
        <f>'Detailed Budget'!R29</f>
        <v>0</v>
      </c>
    </row>
    <row r="8" spans="1:11">
      <c r="B8" s="8" t="s">
        <v>30</v>
      </c>
      <c r="C8" s="28"/>
      <c r="E8" s="5" t="s">
        <v>31</v>
      </c>
      <c r="F8" s="202">
        <f>'Detailed Budget'!L48</f>
        <v>0</v>
      </c>
      <c r="G8" s="202">
        <f t="shared" si="0"/>
        <v>0</v>
      </c>
      <c r="H8" s="202">
        <f>'Detailed Budget'!R48</f>
        <v>0</v>
      </c>
    </row>
    <row r="9" spans="1:11">
      <c r="B9" s="9"/>
      <c r="C9" s="9"/>
      <c r="E9" s="5" t="s">
        <v>32</v>
      </c>
      <c r="F9" s="202">
        <f>'Detailed Budget'!L53</f>
        <v>0</v>
      </c>
      <c r="G9" s="202">
        <f t="shared" si="0"/>
        <v>0</v>
      </c>
      <c r="H9" s="202">
        <f>'Detailed Budget'!R53</f>
        <v>0</v>
      </c>
    </row>
    <row r="10" spans="1:11">
      <c r="B10" s="8" t="s">
        <v>33</v>
      </c>
      <c r="C10" s="8" t="s">
        <v>34</v>
      </c>
      <c r="E10" s="5" t="s">
        <v>35</v>
      </c>
      <c r="F10" s="202">
        <f>'Detailed Budget'!L58</f>
        <v>0</v>
      </c>
      <c r="G10" s="202">
        <f t="shared" si="0"/>
        <v>0</v>
      </c>
      <c r="H10" s="202">
        <f>'Detailed Budget'!R58</f>
        <v>0</v>
      </c>
    </row>
    <row r="11" spans="1:11">
      <c r="B11" s="202">
        <f>F13</f>
        <v>0</v>
      </c>
      <c r="C11" s="202">
        <f>G13</f>
        <v>0</v>
      </c>
      <c r="E11" s="5" t="s">
        <v>36</v>
      </c>
      <c r="F11" s="202">
        <f>'Detailed Budget'!L111</f>
        <v>0</v>
      </c>
      <c r="G11" s="202">
        <f t="shared" ref="G11:G12" si="1">F11</f>
        <v>0</v>
      </c>
      <c r="H11" s="202">
        <f>'Detailed Budget'!R111</f>
        <v>0</v>
      </c>
    </row>
    <row r="12" spans="1:11" s="15" customFormat="1">
      <c r="B12" s="2"/>
      <c r="C12" s="2"/>
      <c r="E12" s="5" t="s">
        <v>88</v>
      </c>
      <c r="F12" s="202">
        <f>'Detailed Budget'!L116</f>
        <v>0</v>
      </c>
      <c r="G12" s="202">
        <f t="shared" si="1"/>
        <v>0</v>
      </c>
      <c r="H12" s="202">
        <f>'Detailed Budget'!R116</f>
        <v>0</v>
      </c>
    </row>
    <row r="13" spans="1:11">
      <c r="A13" s="3"/>
      <c r="B13" s="8" t="s">
        <v>38</v>
      </c>
      <c r="C13" s="34" t="e">
        <f>ROUND((C11/C8)*3,-2)</f>
        <v>#DIV/0!</v>
      </c>
      <c r="E13" s="7" t="s">
        <v>37</v>
      </c>
      <c r="F13" s="203">
        <f>SUM(F6:F12)</f>
        <v>0</v>
      </c>
      <c r="G13" s="203">
        <f>SUM(G6:G12)</f>
        <v>0</v>
      </c>
      <c r="H13" s="203">
        <f>SUM(H6:H12)</f>
        <v>0</v>
      </c>
    </row>
    <row r="14" spans="1:11" s="14" customFormat="1">
      <c r="B14" s="16"/>
      <c r="C14" s="35"/>
      <c r="E14" s="15"/>
      <c r="F14" s="17"/>
      <c r="G14" s="15"/>
      <c r="H14" s="3"/>
    </row>
    <row r="15" spans="1:11">
      <c r="B15" s="8" t="s">
        <v>39</v>
      </c>
      <c r="C15" s="36"/>
      <c r="F15" s="12"/>
      <c r="H15" s="14"/>
    </row>
    <row r="16" spans="1:11">
      <c r="B16" s="14"/>
      <c r="C16" s="14"/>
      <c r="E16" s="113" t="s">
        <v>138</v>
      </c>
      <c r="F16" s="113"/>
      <c r="I16" s="38"/>
      <c r="J16" s="39" t="s">
        <v>24</v>
      </c>
      <c r="K16" s="39" t="s">
        <v>25</v>
      </c>
    </row>
    <row r="17" spans="3:11">
      <c r="C17" s="37"/>
      <c r="E17" s="114" t="s">
        <v>139</v>
      </c>
      <c r="F17" s="115"/>
      <c r="I17" s="40" t="s">
        <v>40</v>
      </c>
      <c r="J17" s="204">
        <v>0</v>
      </c>
      <c r="K17" s="204">
        <v>0</v>
      </c>
    </row>
    <row r="18" spans="3:11">
      <c r="E18" s="114" t="s">
        <v>140</v>
      </c>
      <c r="F18" s="115"/>
      <c r="G18" s="6"/>
      <c r="I18" s="41" t="s">
        <v>41</v>
      </c>
      <c r="J18" s="204">
        <f>J19-J17</f>
        <v>0</v>
      </c>
      <c r="K18" s="204">
        <f>K19-K17</f>
        <v>0</v>
      </c>
    </row>
    <row r="19" spans="3:11">
      <c r="E19" s="114" t="s">
        <v>141</v>
      </c>
      <c r="F19" s="116" t="e">
        <f>F18/F17</f>
        <v>#DIV/0!</v>
      </c>
      <c r="I19" s="42" t="s">
        <v>42</v>
      </c>
      <c r="J19" s="205">
        <f>F13</f>
        <v>0</v>
      </c>
      <c r="K19" s="205">
        <f>G13</f>
        <v>0</v>
      </c>
    </row>
  </sheetData>
  <pageMargins left="1" right="1" top="1" bottom="1" header="0.5" footer="0.5"/>
  <pageSetup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G26"/>
  <sheetViews>
    <sheetView tabSelected="1" topLeftCell="B1" zoomScaleNormal="100" workbookViewId="0">
      <selection activeCell="E19" sqref="E19"/>
    </sheetView>
  </sheetViews>
  <sheetFormatPr baseColWidth="10" defaultColWidth="9.08984375" defaultRowHeight="13"/>
  <cols>
    <col min="1" max="1" width="2.1796875" style="161" customWidth="1"/>
    <col min="2" max="2" width="91.81640625" style="181" customWidth="1"/>
    <col min="3" max="3" width="2" style="173" customWidth="1"/>
    <col min="4" max="4" width="8.90625" style="173" customWidth="1"/>
    <col min="5" max="5" width="96" style="173" customWidth="1"/>
    <col min="6" max="16384" width="9.08984375" style="173"/>
  </cols>
  <sheetData>
    <row r="1" spans="1:7" s="160" customFormat="1" ht="26">
      <c r="A1" s="168" t="s">
        <v>47</v>
      </c>
      <c r="B1" s="169"/>
      <c r="D1" s="170" t="s">
        <v>143</v>
      </c>
      <c r="E1" s="171" t="s">
        <v>146</v>
      </c>
    </row>
    <row r="2" spans="1:7" s="161" customFormat="1">
      <c r="A2" s="162"/>
      <c r="B2" s="163"/>
      <c r="D2" s="193" t="s">
        <v>43</v>
      </c>
      <c r="E2" s="196" t="s">
        <v>179</v>
      </c>
    </row>
    <row r="3" spans="1:7" s="161" customFormat="1" ht="13.25" customHeight="1">
      <c r="A3" s="206"/>
      <c r="B3" s="207" t="s">
        <v>153</v>
      </c>
      <c r="D3" s="194" t="s">
        <v>45</v>
      </c>
      <c r="E3" s="197" t="s">
        <v>180</v>
      </c>
    </row>
    <row r="4" spans="1:7" ht="13.25" customHeight="1">
      <c r="A4" s="184" t="s">
        <v>48</v>
      </c>
      <c r="B4" s="164" t="s">
        <v>152</v>
      </c>
      <c r="D4" s="194" t="s">
        <v>44</v>
      </c>
      <c r="E4" s="197" t="s">
        <v>172</v>
      </c>
    </row>
    <row r="5" spans="1:7" ht="13.25" customHeight="1">
      <c r="A5" s="184" t="s">
        <v>48</v>
      </c>
      <c r="B5" s="164" t="s">
        <v>154</v>
      </c>
      <c r="D5" s="194"/>
      <c r="E5" s="197" t="s">
        <v>173</v>
      </c>
    </row>
    <row r="6" spans="1:7" ht="13.25" customHeight="1">
      <c r="A6" s="184" t="s">
        <v>48</v>
      </c>
      <c r="B6" s="164" t="s">
        <v>155</v>
      </c>
      <c r="D6" s="194"/>
      <c r="E6" s="197" t="s">
        <v>174</v>
      </c>
    </row>
    <row r="7" spans="1:7" ht="25.75" customHeight="1">
      <c r="A7" s="184" t="s">
        <v>48</v>
      </c>
      <c r="B7" s="164" t="s">
        <v>156</v>
      </c>
      <c r="D7" s="194" t="s">
        <v>149</v>
      </c>
      <c r="E7" s="197" t="s">
        <v>181</v>
      </c>
    </row>
    <row r="8" spans="1:7" ht="13.25" customHeight="1">
      <c r="A8" s="184" t="s">
        <v>48</v>
      </c>
      <c r="B8" s="164" t="s">
        <v>157</v>
      </c>
      <c r="D8" s="195" t="s">
        <v>46</v>
      </c>
      <c r="E8" s="198" t="s">
        <v>182</v>
      </c>
    </row>
    <row r="9" spans="1:7" ht="13.25" customHeight="1">
      <c r="A9" s="184" t="s">
        <v>48</v>
      </c>
      <c r="B9" s="164" t="s">
        <v>158</v>
      </c>
    </row>
    <row r="10" spans="1:7" s="176" customFormat="1" ht="39" customHeight="1">
      <c r="A10" s="184" t="s">
        <v>48</v>
      </c>
      <c r="B10" s="164" t="s">
        <v>159</v>
      </c>
      <c r="C10" s="174"/>
      <c r="D10" s="182" t="s">
        <v>49</v>
      </c>
      <c r="E10" s="183"/>
      <c r="F10" s="175"/>
      <c r="G10" s="175"/>
    </row>
    <row r="11" spans="1:7" s="176" customFormat="1" ht="40.25" customHeight="1">
      <c r="A11" s="184" t="s">
        <v>48</v>
      </c>
      <c r="B11" s="164" t="s">
        <v>160</v>
      </c>
      <c r="C11" s="174"/>
      <c r="D11" s="191" t="s">
        <v>148</v>
      </c>
      <c r="E11" s="177" t="s">
        <v>188</v>
      </c>
      <c r="F11" s="175"/>
      <c r="G11" s="175"/>
    </row>
    <row r="12" spans="1:7" s="176" customFormat="1" ht="13.25" customHeight="1">
      <c r="A12" s="184" t="s">
        <v>48</v>
      </c>
      <c r="B12" s="164" t="s">
        <v>161</v>
      </c>
      <c r="C12" s="174"/>
      <c r="D12" s="172"/>
      <c r="E12" s="187" t="s">
        <v>175</v>
      </c>
      <c r="F12" s="175"/>
      <c r="G12" s="175"/>
    </row>
    <row r="13" spans="1:7">
      <c r="A13" s="162"/>
      <c r="B13" s="177"/>
      <c r="D13" s="172"/>
      <c r="E13" s="186"/>
    </row>
    <row r="14" spans="1:7" ht="75.5">
      <c r="A14" s="165" t="s">
        <v>162</v>
      </c>
      <c r="B14" s="177"/>
      <c r="D14" s="191" t="s">
        <v>147</v>
      </c>
      <c r="E14" s="187" t="s">
        <v>189</v>
      </c>
    </row>
    <row r="15" spans="1:7" ht="13.25" customHeight="1">
      <c r="A15" s="184" t="s">
        <v>48</v>
      </c>
      <c r="B15" s="179" t="s">
        <v>163</v>
      </c>
      <c r="D15" s="192"/>
      <c r="E15" s="187" t="s">
        <v>176</v>
      </c>
    </row>
    <row r="16" spans="1:7" ht="29.4" customHeight="1">
      <c r="A16" s="185"/>
      <c r="B16" s="178" t="s">
        <v>164</v>
      </c>
      <c r="D16" s="162"/>
      <c r="E16" s="187" t="s">
        <v>177</v>
      </c>
    </row>
    <row r="17" spans="1:7" ht="31.75" customHeight="1">
      <c r="A17" s="185"/>
      <c r="B17" s="178" t="s">
        <v>165</v>
      </c>
      <c r="D17" s="191" t="s">
        <v>50</v>
      </c>
      <c r="E17" s="177" t="s">
        <v>190</v>
      </c>
    </row>
    <row r="18" spans="1:7" ht="30.65" customHeight="1">
      <c r="A18" s="185"/>
      <c r="B18" s="178" t="s">
        <v>166</v>
      </c>
      <c r="D18" s="162"/>
      <c r="E18" s="186" t="s">
        <v>183</v>
      </c>
    </row>
    <row r="19" spans="1:7" ht="225.5">
      <c r="A19" s="184" t="s">
        <v>48</v>
      </c>
      <c r="B19" s="178" t="s">
        <v>167</v>
      </c>
      <c r="D19" s="162"/>
      <c r="E19" s="186" t="s">
        <v>191</v>
      </c>
    </row>
    <row r="20" spans="1:7" s="176" customFormat="1" ht="13.25" customHeight="1">
      <c r="A20" s="184"/>
      <c r="B20" s="164" t="s">
        <v>168</v>
      </c>
      <c r="C20" s="174"/>
      <c r="D20" s="191" t="s">
        <v>150</v>
      </c>
      <c r="E20" s="190" t="s">
        <v>184</v>
      </c>
      <c r="F20" s="175"/>
      <c r="G20" s="175"/>
    </row>
    <row r="21" spans="1:7" ht="88">
      <c r="A21" s="162"/>
      <c r="B21" s="177" t="s">
        <v>169</v>
      </c>
      <c r="D21" s="199" t="s">
        <v>151</v>
      </c>
      <c r="E21" s="190" t="s">
        <v>178</v>
      </c>
    </row>
    <row r="22" spans="1:7" ht="176">
      <c r="A22" s="162"/>
      <c r="B22" s="177" t="s">
        <v>170</v>
      </c>
      <c r="D22" s="172"/>
      <c r="E22" s="190" t="s">
        <v>185</v>
      </c>
    </row>
    <row r="23" spans="1:7" ht="238.5">
      <c r="A23" s="167"/>
      <c r="B23" s="180" t="s">
        <v>171</v>
      </c>
      <c r="D23" s="162"/>
      <c r="E23" s="190" t="s">
        <v>187</v>
      </c>
    </row>
    <row r="24" spans="1:7">
      <c r="D24" s="162"/>
      <c r="E24" s="166"/>
    </row>
    <row r="25" spans="1:7" ht="88">
      <c r="D25" s="162"/>
      <c r="E25" s="190" t="s">
        <v>186</v>
      </c>
    </row>
    <row r="26" spans="1:7">
      <c r="D26" s="167"/>
      <c r="E26" s="180"/>
    </row>
  </sheetData>
  <pageMargins left="1" right="1" top="1" bottom="1" header="0.5" footer="0.5"/>
  <pageSetup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U119"/>
  <sheetViews>
    <sheetView topLeftCell="A3" zoomScale="70" zoomScaleNormal="70" zoomScaleSheetLayoutView="70" workbookViewId="0">
      <selection activeCell="A4" sqref="A4"/>
    </sheetView>
  </sheetViews>
  <sheetFormatPr baseColWidth="10" defaultColWidth="29.36328125" defaultRowHeight="15.5" outlineLevelCol="1"/>
  <cols>
    <col min="1" max="1" width="37" style="48" customWidth="1"/>
    <col min="2" max="2" width="6.90625" style="45" bestFit="1" customWidth="1" outlineLevel="1"/>
    <col min="3" max="3" width="4.6328125" style="45" bestFit="1" customWidth="1" outlineLevel="1"/>
    <col min="4" max="4" width="6.1796875" style="44" bestFit="1" customWidth="1" outlineLevel="1"/>
    <col min="5" max="5" width="12.90625" style="46" customWidth="1" outlineLevel="1"/>
    <col min="6" max="6" width="12" style="46" customWidth="1"/>
    <col min="7" max="7" width="7.36328125" style="45" hidden="1" customWidth="1" outlineLevel="1"/>
    <col min="8" max="8" width="6" style="45" hidden="1" customWidth="1" outlineLevel="1"/>
    <col min="9" max="9" width="5.6328125" style="44" hidden="1" customWidth="1" outlineLevel="1"/>
    <col min="10" max="10" width="12.90625" style="46" hidden="1" customWidth="1" outlineLevel="1"/>
    <col min="11" max="11" width="12" style="46" customWidth="1" collapsed="1"/>
    <col min="12" max="12" width="10.6328125" style="47" customWidth="1"/>
    <col min="13" max="13" width="6.90625" style="45" bestFit="1" customWidth="1" outlineLevel="1"/>
    <col min="14" max="14" width="4.6328125" style="45" bestFit="1" customWidth="1" outlineLevel="1"/>
    <col min="15" max="15" width="5.6328125" style="44" bestFit="1" customWidth="1" outlineLevel="1"/>
    <col min="16" max="16" width="12.81640625" style="46" customWidth="1" outlineLevel="1"/>
    <col min="17" max="17" width="12" style="46" customWidth="1"/>
    <col min="18" max="19" width="10.6328125" style="47" customWidth="1"/>
    <col min="20" max="20" width="63.453125" style="48" bestFit="1" customWidth="1"/>
    <col min="21" max="21" width="78.453125" style="137" customWidth="1"/>
    <col min="22" max="16384" width="29.36328125" style="48"/>
  </cols>
  <sheetData>
    <row r="1" spans="1:21" ht="30">
      <c r="A1" s="43" t="s">
        <v>133</v>
      </c>
      <c r="U1" s="136" t="s">
        <v>192</v>
      </c>
    </row>
    <row r="2" spans="1:21">
      <c r="A2" s="49" t="s">
        <v>51</v>
      </c>
      <c r="U2" s="136" t="s">
        <v>193</v>
      </c>
    </row>
    <row r="3" spans="1:21" ht="30">
      <c r="A3" s="49" t="s">
        <v>52</v>
      </c>
      <c r="G3" s="50"/>
      <c r="M3" s="50"/>
      <c r="U3" s="136" t="s">
        <v>194</v>
      </c>
    </row>
    <row r="4" spans="1:21" ht="30">
      <c r="A4" s="49" t="s">
        <v>142</v>
      </c>
      <c r="B4" s="51"/>
      <c r="G4" s="100" t="s">
        <v>118</v>
      </c>
      <c r="H4" s="52">
        <v>1.0249999999999999</v>
      </c>
      <c r="M4" s="100"/>
      <c r="N4" s="112"/>
      <c r="U4" s="136" t="s">
        <v>195</v>
      </c>
    </row>
    <row r="5" spans="1:21">
      <c r="B5" s="53"/>
      <c r="C5" s="53"/>
      <c r="D5" s="54"/>
      <c r="G5" s="53"/>
      <c r="H5" s="53"/>
      <c r="I5" s="54"/>
      <c r="M5" s="53"/>
      <c r="N5" s="53"/>
      <c r="O5" s="54"/>
      <c r="U5" s="136"/>
    </row>
    <row r="6" spans="1:21" s="55" customFormat="1">
      <c r="A6" s="142" t="s">
        <v>53</v>
      </c>
      <c r="B6" s="143" t="s">
        <v>135</v>
      </c>
      <c r="C6" s="144"/>
      <c r="D6" s="144"/>
      <c r="E6" s="145"/>
      <c r="F6" s="146" t="s">
        <v>135</v>
      </c>
      <c r="G6" s="143" t="s">
        <v>137</v>
      </c>
      <c r="H6" s="144"/>
      <c r="I6" s="144"/>
      <c r="J6" s="145"/>
      <c r="K6" s="146" t="s">
        <v>137</v>
      </c>
      <c r="L6" s="147" t="s">
        <v>54</v>
      </c>
      <c r="M6" s="143" t="s">
        <v>26</v>
      </c>
      <c r="N6" s="144"/>
      <c r="O6" s="144"/>
      <c r="P6" s="145"/>
      <c r="Q6" s="146" t="s">
        <v>135</v>
      </c>
      <c r="R6" s="147" t="s">
        <v>54</v>
      </c>
      <c r="S6" s="147" t="s">
        <v>54</v>
      </c>
      <c r="T6" s="142" t="s">
        <v>55</v>
      </c>
    </row>
    <row r="7" spans="1:21" s="56" customFormat="1" ht="18" customHeight="1">
      <c r="A7" s="148"/>
      <c r="B7" s="149" t="s">
        <v>56</v>
      </c>
      <c r="C7" s="150" t="s">
        <v>57</v>
      </c>
      <c r="D7" s="150" t="s">
        <v>44</v>
      </c>
      <c r="E7" s="151" t="s">
        <v>58</v>
      </c>
      <c r="F7" s="152" t="s">
        <v>136</v>
      </c>
      <c r="G7" s="149" t="s">
        <v>56</v>
      </c>
      <c r="H7" s="150" t="s">
        <v>57</v>
      </c>
      <c r="I7" s="150" t="s">
        <v>44</v>
      </c>
      <c r="J7" s="151" t="s">
        <v>58</v>
      </c>
      <c r="K7" s="152" t="s">
        <v>136</v>
      </c>
      <c r="L7" s="153" t="s">
        <v>59</v>
      </c>
      <c r="M7" s="149" t="s">
        <v>56</v>
      </c>
      <c r="N7" s="150" t="s">
        <v>57</v>
      </c>
      <c r="O7" s="150" t="s">
        <v>44</v>
      </c>
      <c r="P7" s="151" t="s">
        <v>58</v>
      </c>
      <c r="Q7" s="152" t="s">
        <v>90</v>
      </c>
      <c r="R7" s="153" t="s">
        <v>63</v>
      </c>
      <c r="S7" s="153" t="s">
        <v>60</v>
      </c>
      <c r="T7" s="148" t="s">
        <v>61</v>
      </c>
      <c r="U7" s="189" t="s">
        <v>196</v>
      </c>
    </row>
    <row r="8" spans="1:21" s="56" customFormat="1">
      <c r="A8" s="154"/>
      <c r="B8" s="155"/>
      <c r="C8" s="156"/>
      <c r="D8" s="156"/>
      <c r="E8" s="157"/>
      <c r="F8" s="158" t="s">
        <v>63</v>
      </c>
      <c r="G8" s="155"/>
      <c r="H8" s="156"/>
      <c r="I8" s="156"/>
      <c r="J8" s="157"/>
      <c r="K8" s="158" t="s">
        <v>63</v>
      </c>
      <c r="L8" s="159" t="s">
        <v>63</v>
      </c>
      <c r="M8" s="155"/>
      <c r="N8" s="156"/>
      <c r="O8" s="156"/>
      <c r="P8" s="157"/>
      <c r="Q8" s="158" t="s">
        <v>62</v>
      </c>
      <c r="R8" s="159" t="s">
        <v>62</v>
      </c>
      <c r="S8" s="159" t="s">
        <v>63</v>
      </c>
      <c r="T8" s="154" t="s">
        <v>64</v>
      </c>
      <c r="U8" s="137"/>
    </row>
    <row r="9" spans="1:21" s="57" customFormat="1">
      <c r="A9" s="80" t="s">
        <v>65</v>
      </c>
      <c r="B9" s="65"/>
      <c r="C9" s="53"/>
      <c r="D9" s="117"/>
      <c r="E9" s="118"/>
      <c r="F9" s="70"/>
      <c r="G9" s="65"/>
      <c r="H9" s="53"/>
      <c r="I9" s="117"/>
      <c r="J9" s="118"/>
      <c r="K9" s="70"/>
      <c r="L9" s="119"/>
      <c r="M9" s="65"/>
      <c r="N9" s="53"/>
      <c r="O9" s="117"/>
      <c r="P9" s="118"/>
      <c r="Q9" s="70"/>
      <c r="R9" s="119"/>
      <c r="S9" s="119"/>
      <c r="T9" s="68"/>
      <c r="U9" s="137"/>
    </row>
    <row r="10" spans="1:21" s="57" customFormat="1" ht="45">
      <c r="A10" s="120" t="s">
        <v>109</v>
      </c>
      <c r="B10" s="65"/>
      <c r="C10" s="53"/>
      <c r="D10" s="101"/>
      <c r="E10" s="102"/>
      <c r="F10" s="70"/>
      <c r="G10" s="65"/>
      <c r="H10" s="53"/>
      <c r="I10" s="101"/>
      <c r="J10" s="118"/>
      <c r="K10" s="70"/>
      <c r="L10" s="119"/>
      <c r="M10" s="65"/>
      <c r="N10" s="53"/>
      <c r="O10" s="101"/>
      <c r="P10" s="118"/>
      <c r="Q10" s="70"/>
      <c r="R10" s="119"/>
      <c r="S10" s="119"/>
      <c r="T10" s="106"/>
      <c r="U10" s="136" t="s">
        <v>197</v>
      </c>
    </row>
    <row r="11" spans="1:21">
      <c r="A11" s="108" t="s">
        <v>126</v>
      </c>
      <c r="B11" s="135" t="s">
        <v>66</v>
      </c>
      <c r="C11" s="107">
        <v>0</v>
      </c>
      <c r="D11" s="60">
        <v>1</v>
      </c>
      <c r="E11" s="63">
        <v>0</v>
      </c>
      <c r="F11" s="59">
        <f>C11*D11*E11</f>
        <v>0</v>
      </c>
      <c r="G11" s="135" t="str">
        <f>B11</f>
        <v>month</v>
      </c>
      <c r="H11" s="107">
        <v>12</v>
      </c>
      <c r="I11" s="60">
        <v>0</v>
      </c>
      <c r="J11" s="63">
        <f t="shared" ref="J11:J15" si="0">E11*$H$4</f>
        <v>0</v>
      </c>
      <c r="K11" s="59">
        <f t="shared" ref="K11:K13" si="1">H11*I11*J11</f>
        <v>0</v>
      </c>
      <c r="L11" s="121">
        <f>F11+K11</f>
        <v>0</v>
      </c>
      <c r="M11" s="140" t="str">
        <f>G11</f>
        <v>month</v>
      </c>
      <c r="N11" s="109">
        <v>0</v>
      </c>
      <c r="O11" s="110">
        <v>0</v>
      </c>
      <c r="P11" s="111">
        <f>E11</f>
        <v>0</v>
      </c>
      <c r="Q11" s="59">
        <f t="shared" ref="Q11:Q15" si="2">N11*O11*P11</f>
        <v>0</v>
      </c>
      <c r="R11" s="121">
        <f>Q11</f>
        <v>0</v>
      </c>
      <c r="S11" s="121">
        <f>L11+R11</f>
        <v>0</v>
      </c>
      <c r="T11" s="188"/>
      <c r="U11" s="137" t="s">
        <v>198</v>
      </c>
    </row>
    <row r="12" spans="1:21">
      <c r="A12" s="108" t="s">
        <v>127</v>
      </c>
      <c r="B12" s="135" t="s">
        <v>66</v>
      </c>
      <c r="C12" s="107">
        <v>0</v>
      </c>
      <c r="D12" s="60">
        <v>1</v>
      </c>
      <c r="E12" s="63">
        <v>0</v>
      </c>
      <c r="F12" s="59">
        <f t="shared" ref="F12:F13" si="3">C12*D12*E12</f>
        <v>0</v>
      </c>
      <c r="G12" s="135" t="str">
        <f t="shared" ref="G12:G13" si="4">B12</f>
        <v>month</v>
      </c>
      <c r="H12" s="107">
        <v>12</v>
      </c>
      <c r="I12" s="60">
        <v>0</v>
      </c>
      <c r="J12" s="63">
        <f t="shared" si="0"/>
        <v>0</v>
      </c>
      <c r="K12" s="59">
        <f t="shared" si="1"/>
        <v>0</v>
      </c>
      <c r="L12" s="121">
        <f>F12+K12</f>
        <v>0</v>
      </c>
      <c r="M12" s="140" t="str">
        <f>G12</f>
        <v>month</v>
      </c>
      <c r="N12" s="109">
        <v>0</v>
      </c>
      <c r="O12" s="110">
        <v>0</v>
      </c>
      <c r="P12" s="111">
        <f>E12</f>
        <v>0</v>
      </c>
      <c r="Q12" s="59">
        <f t="shared" si="2"/>
        <v>0</v>
      </c>
      <c r="R12" s="121">
        <f>Q12</f>
        <v>0</v>
      </c>
      <c r="S12" s="121">
        <f>L12+R12</f>
        <v>0</v>
      </c>
      <c r="T12" s="188"/>
      <c r="U12" s="137" t="s">
        <v>198</v>
      </c>
    </row>
    <row r="13" spans="1:21">
      <c r="A13" s="108" t="s">
        <v>128</v>
      </c>
      <c r="B13" s="135" t="s">
        <v>66</v>
      </c>
      <c r="C13" s="107">
        <v>0</v>
      </c>
      <c r="D13" s="60">
        <v>0.4</v>
      </c>
      <c r="E13" s="63">
        <v>0</v>
      </c>
      <c r="F13" s="59">
        <f t="shared" si="3"/>
        <v>0</v>
      </c>
      <c r="G13" s="135" t="str">
        <f t="shared" si="4"/>
        <v>month</v>
      </c>
      <c r="H13" s="107">
        <v>12</v>
      </c>
      <c r="I13" s="60">
        <v>0</v>
      </c>
      <c r="J13" s="63">
        <f t="shared" si="0"/>
        <v>0</v>
      </c>
      <c r="K13" s="59">
        <f t="shared" si="1"/>
        <v>0</v>
      </c>
      <c r="L13" s="121">
        <f>F13+K13</f>
        <v>0</v>
      </c>
      <c r="M13" s="140" t="str">
        <f>G13</f>
        <v>month</v>
      </c>
      <c r="N13" s="109">
        <v>0</v>
      </c>
      <c r="O13" s="110">
        <v>0</v>
      </c>
      <c r="P13" s="111">
        <f>E13</f>
        <v>0</v>
      </c>
      <c r="Q13" s="59">
        <f t="shared" si="2"/>
        <v>0</v>
      </c>
      <c r="R13" s="121">
        <f>Q13</f>
        <v>0</v>
      </c>
      <c r="S13" s="121">
        <f>L13+R13</f>
        <v>0</v>
      </c>
      <c r="T13" s="188"/>
      <c r="U13" s="137" t="s">
        <v>198</v>
      </c>
    </row>
    <row r="14" spans="1:21">
      <c r="A14" s="108" t="s">
        <v>130</v>
      </c>
      <c r="B14" s="135" t="s">
        <v>66</v>
      </c>
      <c r="C14" s="107">
        <v>0</v>
      </c>
      <c r="D14" s="60">
        <v>0</v>
      </c>
      <c r="E14" s="63">
        <v>0</v>
      </c>
      <c r="F14" s="59">
        <f>C14*D14*E130</f>
        <v>0</v>
      </c>
      <c r="G14" s="135" t="str">
        <f t="shared" ref="G14:G15" si="5">B14</f>
        <v>month</v>
      </c>
      <c r="H14" s="107">
        <v>0</v>
      </c>
      <c r="I14" s="60">
        <v>0</v>
      </c>
      <c r="J14" s="63">
        <f t="shared" si="0"/>
        <v>0</v>
      </c>
      <c r="K14" s="59">
        <f t="shared" ref="K14:K15" si="6">H14*I14*J14</f>
        <v>0</v>
      </c>
      <c r="L14" s="121">
        <f>F14+K14</f>
        <v>0</v>
      </c>
      <c r="M14" s="140" t="str">
        <f>G14</f>
        <v>month</v>
      </c>
      <c r="N14" s="109">
        <v>0</v>
      </c>
      <c r="O14" s="110">
        <v>0</v>
      </c>
      <c r="P14" s="111">
        <f>E14</f>
        <v>0</v>
      </c>
      <c r="Q14" s="59">
        <f t="shared" si="2"/>
        <v>0</v>
      </c>
      <c r="R14" s="121">
        <f>Q14</f>
        <v>0</v>
      </c>
      <c r="S14" s="121">
        <f>L14+R14</f>
        <v>0</v>
      </c>
      <c r="T14" s="188"/>
      <c r="U14" s="137" t="s">
        <v>198</v>
      </c>
    </row>
    <row r="15" spans="1:21">
      <c r="A15" s="108" t="s">
        <v>130</v>
      </c>
      <c r="B15" s="135" t="s">
        <v>66</v>
      </c>
      <c r="C15" s="107">
        <v>0</v>
      </c>
      <c r="D15" s="60">
        <v>0</v>
      </c>
      <c r="E15" s="63">
        <v>0</v>
      </c>
      <c r="F15" s="59">
        <f t="shared" ref="F15" si="7">C15*D15*E15</f>
        <v>0</v>
      </c>
      <c r="G15" s="135" t="str">
        <f t="shared" si="5"/>
        <v>month</v>
      </c>
      <c r="H15" s="107">
        <v>0</v>
      </c>
      <c r="I15" s="60">
        <v>0</v>
      </c>
      <c r="J15" s="63">
        <f t="shared" si="0"/>
        <v>0</v>
      </c>
      <c r="K15" s="59">
        <f t="shared" si="6"/>
        <v>0</v>
      </c>
      <c r="L15" s="121">
        <f>F15+K15</f>
        <v>0</v>
      </c>
      <c r="M15" s="140" t="str">
        <f>G15</f>
        <v>month</v>
      </c>
      <c r="N15" s="109">
        <v>0</v>
      </c>
      <c r="O15" s="110">
        <v>0</v>
      </c>
      <c r="P15" s="111">
        <f>E15</f>
        <v>0</v>
      </c>
      <c r="Q15" s="59">
        <f t="shared" si="2"/>
        <v>0</v>
      </c>
      <c r="R15" s="121">
        <f>Q15</f>
        <v>0</v>
      </c>
      <c r="S15" s="121">
        <f>L15+R15</f>
        <v>0</v>
      </c>
      <c r="T15" s="188"/>
      <c r="U15" s="137" t="s">
        <v>198</v>
      </c>
    </row>
    <row r="16" spans="1:21" ht="30">
      <c r="A16" s="104"/>
      <c r="B16" s="58"/>
      <c r="D16" s="101"/>
      <c r="E16" s="102"/>
      <c r="F16" s="59"/>
      <c r="G16" s="58"/>
      <c r="I16" s="101"/>
      <c r="J16" s="102"/>
      <c r="K16" s="59"/>
      <c r="L16" s="121"/>
      <c r="M16" s="58"/>
      <c r="O16" s="101"/>
      <c r="P16" s="103"/>
      <c r="Q16" s="59"/>
      <c r="R16" s="121"/>
      <c r="S16" s="121"/>
      <c r="T16" s="106"/>
      <c r="U16" s="136" t="s">
        <v>199</v>
      </c>
    </row>
    <row r="17" spans="1:21">
      <c r="A17" s="120" t="s">
        <v>110</v>
      </c>
      <c r="B17" s="58"/>
      <c r="D17" s="101"/>
      <c r="E17" s="102"/>
      <c r="F17" s="59"/>
      <c r="G17" s="58"/>
      <c r="I17" s="101"/>
      <c r="J17" s="102"/>
      <c r="K17" s="59"/>
      <c r="L17" s="121"/>
      <c r="M17" s="58"/>
      <c r="O17" s="101"/>
      <c r="P17" s="102"/>
      <c r="Q17" s="59"/>
      <c r="R17" s="121"/>
      <c r="S17" s="121"/>
      <c r="T17" s="106"/>
      <c r="U17" s="137" t="s">
        <v>200</v>
      </c>
    </row>
    <row r="18" spans="1:21">
      <c r="A18" s="108" t="s">
        <v>129</v>
      </c>
      <c r="B18" s="135" t="s">
        <v>71</v>
      </c>
      <c r="C18" s="107"/>
      <c r="D18" s="60">
        <v>1</v>
      </c>
      <c r="E18" s="63">
        <v>0</v>
      </c>
      <c r="F18" s="59">
        <f>C18*E18</f>
        <v>0</v>
      </c>
      <c r="G18" s="135" t="str">
        <f t="shared" ref="G18:G19" si="8">B18</f>
        <v>day</v>
      </c>
      <c r="H18" s="107">
        <v>0</v>
      </c>
      <c r="I18" s="60"/>
      <c r="J18" s="63">
        <f>E18</f>
        <v>0</v>
      </c>
      <c r="K18" s="59">
        <f>H18*J18</f>
        <v>0</v>
      </c>
      <c r="L18" s="121">
        <f>F18+K18</f>
        <v>0</v>
      </c>
      <c r="M18" s="140" t="str">
        <f>G18</f>
        <v>day</v>
      </c>
      <c r="N18" s="109">
        <v>0</v>
      </c>
      <c r="O18" s="110"/>
      <c r="P18" s="111">
        <f>E18</f>
        <v>0</v>
      </c>
      <c r="Q18" s="59">
        <f>N18*P18</f>
        <v>0</v>
      </c>
      <c r="R18" s="121">
        <f>Q18</f>
        <v>0</v>
      </c>
      <c r="S18" s="121">
        <f>L18+R18</f>
        <v>0</v>
      </c>
      <c r="T18" s="188"/>
      <c r="U18" s="137" t="s">
        <v>201</v>
      </c>
    </row>
    <row r="19" spans="1:21">
      <c r="A19" s="108" t="s">
        <v>67</v>
      </c>
      <c r="B19" s="135" t="s">
        <v>71</v>
      </c>
      <c r="C19" s="107"/>
      <c r="D19" s="60"/>
      <c r="E19" s="63">
        <v>0</v>
      </c>
      <c r="F19" s="59">
        <f>C19*E19</f>
        <v>0</v>
      </c>
      <c r="G19" s="135" t="str">
        <f t="shared" si="8"/>
        <v>day</v>
      </c>
      <c r="H19" s="107">
        <v>0</v>
      </c>
      <c r="I19" s="60"/>
      <c r="J19" s="63">
        <f>E19</f>
        <v>0</v>
      </c>
      <c r="K19" s="59">
        <f>H19*J19</f>
        <v>0</v>
      </c>
      <c r="L19" s="121">
        <f>F19+K19</f>
        <v>0</v>
      </c>
      <c r="M19" s="140" t="str">
        <f>G19</f>
        <v>day</v>
      </c>
      <c r="N19" s="109">
        <v>0</v>
      </c>
      <c r="O19" s="110"/>
      <c r="P19" s="111">
        <f>E19</f>
        <v>0</v>
      </c>
      <c r="Q19" s="59">
        <f>N19*P19</f>
        <v>0</v>
      </c>
      <c r="R19" s="121">
        <f>Q19</f>
        <v>0</v>
      </c>
      <c r="S19" s="121">
        <f>L19+R19</f>
        <v>0</v>
      </c>
      <c r="T19" s="188"/>
      <c r="U19" s="137" t="s">
        <v>201</v>
      </c>
    </row>
    <row r="20" spans="1:21" s="57" customFormat="1">
      <c r="A20" s="64" t="s">
        <v>68</v>
      </c>
      <c r="B20" s="65"/>
      <c r="C20" s="45"/>
      <c r="D20" s="101"/>
      <c r="E20" s="102"/>
      <c r="F20" s="67">
        <f>SUM(F11:F19)</f>
        <v>0</v>
      </c>
      <c r="G20" s="65"/>
      <c r="H20" s="45"/>
      <c r="I20" s="101"/>
      <c r="J20" s="102"/>
      <c r="K20" s="67">
        <f>SUM(K11:K19)</f>
        <v>0</v>
      </c>
      <c r="L20" s="122">
        <f>SUM(L11:L19)</f>
        <v>0</v>
      </c>
      <c r="M20" s="65"/>
      <c r="N20" s="45"/>
      <c r="O20" s="101"/>
      <c r="P20" s="66"/>
      <c r="Q20" s="67">
        <f>SUM(Q11:Q19)</f>
        <v>0</v>
      </c>
      <c r="R20" s="122">
        <f>SUM(R11:R19)</f>
        <v>0</v>
      </c>
      <c r="S20" s="122">
        <f>SUM(S11:S19)</f>
        <v>0</v>
      </c>
      <c r="T20" s="106"/>
      <c r="U20" s="136"/>
    </row>
    <row r="21" spans="1:21">
      <c r="A21" s="69"/>
      <c r="B21" s="58"/>
      <c r="D21" s="101"/>
      <c r="E21" s="102"/>
      <c r="F21" s="70"/>
      <c r="G21" s="58"/>
      <c r="I21" s="101"/>
      <c r="J21" s="102"/>
      <c r="K21" s="70"/>
      <c r="L21" s="123"/>
      <c r="M21" s="58"/>
      <c r="O21" s="101"/>
      <c r="Q21" s="70"/>
      <c r="R21" s="123"/>
      <c r="S21" s="123"/>
      <c r="T21" s="62"/>
    </row>
    <row r="22" spans="1:21" ht="15.65" customHeight="1">
      <c r="A22" s="124" t="s">
        <v>29</v>
      </c>
      <c r="B22" s="58"/>
      <c r="E22" s="44"/>
      <c r="F22" s="70"/>
      <c r="G22" s="58"/>
      <c r="J22" s="44"/>
      <c r="K22" s="70"/>
      <c r="L22" s="123"/>
      <c r="M22" s="58"/>
      <c r="O22" s="45"/>
      <c r="Q22" s="70"/>
      <c r="R22" s="123"/>
      <c r="S22" s="123"/>
      <c r="T22" s="62"/>
      <c r="U22" s="136" t="s">
        <v>202</v>
      </c>
    </row>
    <row r="23" spans="1:21">
      <c r="A23" s="125" t="s">
        <v>119</v>
      </c>
      <c r="B23" s="58"/>
      <c r="E23" s="44"/>
      <c r="F23" s="70"/>
      <c r="G23" s="58"/>
      <c r="J23" s="44"/>
      <c r="K23" s="70"/>
      <c r="L23" s="123"/>
      <c r="M23" s="58"/>
      <c r="O23" s="45"/>
      <c r="Q23" s="70"/>
      <c r="R23" s="123"/>
      <c r="S23" s="123"/>
      <c r="T23" s="62"/>
      <c r="U23" s="136" t="s">
        <v>203</v>
      </c>
    </row>
    <row r="24" spans="1:21">
      <c r="A24" s="108" t="s">
        <v>91</v>
      </c>
      <c r="B24" s="135" t="s">
        <v>69</v>
      </c>
      <c r="C24" s="107">
        <v>0</v>
      </c>
      <c r="D24" s="101"/>
      <c r="E24" s="63">
        <v>0</v>
      </c>
      <c r="F24" s="59">
        <f>C24*E24</f>
        <v>0</v>
      </c>
      <c r="G24" s="135" t="str">
        <f t="shared" ref="G24:G28" si="9">B24</f>
        <v>trip</v>
      </c>
      <c r="H24" s="107">
        <v>0</v>
      </c>
      <c r="I24" s="101"/>
      <c r="J24" s="63">
        <f t="shared" ref="J24:J28" si="10">E24</f>
        <v>0</v>
      </c>
      <c r="K24" s="59">
        <f>H24*J24</f>
        <v>0</v>
      </c>
      <c r="L24" s="121">
        <f>F24+K24</f>
        <v>0</v>
      </c>
      <c r="M24" s="140" t="str">
        <f>G24</f>
        <v>trip</v>
      </c>
      <c r="N24" s="109">
        <v>0</v>
      </c>
      <c r="O24" s="101"/>
      <c r="P24" s="111">
        <f>E24</f>
        <v>0</v>
      </c>
      <c r="Q24" s="59">
        <f>N24*P24</f>
        <v>0</v>
      </c>
      <c r="R24" s="121">
        <f>Q24</f>
        <v>0</v>
      </c>
      <c r="S24" s="121">
        <f>L24+R24</f>
        <v>0</v>
      </c>
      <c r="T24" s="188"/>
      <c r="U24" s="137" t="s">
        <v>204</v>
      </c>
    </row>
    <row r="25" spans="1:21">
      <c r="A25" s="108" t="s">
        <v>131</v>
      </c>
      <c r="B25" s="135" t="s">
        <v>69</v>
      </c>
      <c r="C25" s="107">
        <v>0</v>
      </c>
      <c r="D25" s="101"/>
      <c r="E25" s="63">
        <v>0</v>
      </c>
      <c r="F25" s="59">
        <f>C25*E25</f>
        <v>0</v>
      </c>
      <c r="G25" s="135" t="str">
        <f t="shared" si="9"/>
        <v>trip</v>
      </c>
      <c r="H25" s="107">
        <v>0</v>
      </c>
      <c r="I25" s="101"/>
      <c r="J25" s="63">
        <f t="shared" si="10"/>
        <v>0</v>
      </c>
      <c r="K25" s="59">
        <f>H25*J25</f>
        <v>0</v>
      </c>
      <c r="L25" s="121">
        <f>F25+K25</f>
        <v>0</v>
      </c>
      <c r="M25" s="140" t="str">
        <f>G25</f>
        <v>trip</v>
      </c>
      <c r="N25" s="109">
        <v>0</v>
      </c>
      <c r="O25" s="101"/>
      <c r="P25" s="111">
        <f>E25</f>
        <v>0</v>
      </c>
      <c r="Q25" s="59">
        <f>N25*P25</f>
        <v>0</v>
      </c>
      <c r="R25" s="121">
        <f>Q25</f>
        <v>0</v>
      </c>
      <c r="S25" s="121">
        <f>L25+R25</f>
        <v>0</v>
      </c>
      <c r="T25" s="188"/>
      <c r="U25" s="137" t="s">
        <v>205</v>
      </c>
    </row>
    <row r="26" spans="1:21">
      <c r="A26" s="108" t="s">
        <v>93</v>
      </c>
      <c r="B26" s="135" t="s">
        <v>70</v>
      </c>
      <c r="C26" s="107">
        <v>0</v>
      </c>
      <c r="D26" s="101"/>
      <c r="E26" s="63">
        <v>0</v>
      </c>
      <c r="F26" s="59">
        <f t="shared" ref="F26:F28" si="11">C26*E26</f>
        <v>0</v>
      </c>
      <c r="G26" s="135" t="str">
        <f t="shared" si="9"/>
        <v>night</v>
      </c>
      <c r="H26" s="107">
        <v>0</v>
      </c>
      <c r="I26" s="101"/>
      <c r="J26" s="63">
        <f t="shared" si="10"/>
        <v>0</v>
      </c>
      <c r="K26" s="59">
        <f t="shared" ref="K26:K28" si="12">H26*J26</f>
        <v>0</v>
      </c>
      <c r="L26" s="121">
        <f>F26+K26</f>
        <v>0</v>
      </c>
      <c r="M26" s="140" t="str">
        <f>G26</f>
        <v>night</v>
      </c>
      <c r="N26" s="109">
        <v>0</v>
      </c>
      <c r="O26" s="101"/>
      <c r="P26" s="111">
        <f>E26</f>
        <v>0</v>
      </c>
      <c r="Q26" s="59">
        <f t="shared" ref="Q26:Q28" si="13">N26*P26</f>
        <v>0</v>
      </c>
      <c r="R26" s="121">
        <f>Q26</f>
        <v>0</v>
      </c>
      <c r="S26" s="121">
        <f>L26+R26</f>
        <v>0</v>
      </c>
      <c r="T26" s="188"/>
      <c r="U26" s="137" t="s">
        <v>206</v>
      </c>
    </row>
    <row r="27" spans="1:21">
      <c r="A27" s="108" t="s">
        <v>94</v>
      </c>
      <c r="B27" s="135" t="s">
        <v>71</v>
      </c>
      <c r="C27" s="107">
        <v>0</v>
      </c>
      <c r="D27" s="101"/>
      <c r="E27" s="63">
        <v>0</v>
      </c>
      <c r="F27" s="59">
        <f t="shared" si="11"/>
        <v>0</v>
      </c>
      <c r="G27" s="135" t="str">
        <f t="shared" si="9"/>
        <v>day</v>
      </c>
      <c r="H27" s="107">
        <v>0</v>
      </c>
      <c r="I27" s="101"/>
      <c r="J27" s="63">
        <f t="shared" si="10"/>
        <v>0</v>
      </c>
      <c r="K27" s="59">
        <f t="shared" si="12"/>
        <v>0</v>
      </c>
      <c r="L27" s="121">
        <f>F27+K27</f>
        <v>0</v>
      </c>
      <c r="M27" s="140" t="str">
        <f>G27</f>
        <v>day</v>
      </c>
      <c r="N27" s="109">
        <v>0</v>
      </c>
      <c r="O27" s="101"/>
      <c r="P27" s="111">
        <f>E27</f>
        <v>0</v>
      </c>
      <c r="Q27" s="59">
        <f t="shared" si="13"/>
        <v>0</v>
      </c>
      <c r="R27" s="121">
        <f>Q27</f>
        <v>0</v>
      </c>
      <c r="S27" s="121">
        <f>L27+R27</f>
        <v>0</v>
      </c>
      <c r="T27" s="188"/>
      <c r="U27" s="137" t="s">
        <v>207</v>
      </c>
    </row>
    <row r="28" spans="1:21">
      <c r="A28" s="108" t="s">
        <v>72</v>
      </c>
      <c r="B28" s="135" t="s">
        <v>69</v>
      </c>
      <c r="C28" s="107">
        <v>0</v>
      </c>
      <c r="D28" s="101"/>
      <c r="E28" s="63">
        <v>0</v>
      </c>
      <c r="F28" s="59">
        <f t="shared" si="11"/>
        <v>0</v>
      </c>
      <c r="G28" s="135" t="str">
        <f t="shared" si="9"/>
        <v>trip</v>
      </c>
      <c r="H28" s="107">
        <v>0</v>
      </c>
      <c r="I28" s="101"/>
      <c r="J28" s="63">
        <f t="shared" si="10"/>
        <v>0</v>
      </c>
      <c r="K28" s="59">
        <f t="shared" si="12"/>
        <v>0</v>
      </c>
      <c r="L28" s="121">
        <f>F28+K28</f>
        <v>0</v>
      </c>
      <c r="M28" s="140" t="str">
        <f>G28</f>
        <v>trip</v>
      </c>
      <c r="N28" s="109">
        <v>0</v>
      </c>
      <c r="O28" s="101"/>
      <c r="P28" s="111">
        <f>E28</f>
        <v>0</v>
      </c>
      <c r="Q28" s="59">
        <f t="shared" si="13"/>
        <v>0</v>
      </c>
      <c r="R28" s="121">
        <f>Q28</f>
        <v>0</v>
      </c>
      <c r="S28" s="121">
        <f>L28+R28</f>
        <v>0</v>
      </c>
      <c r="T28" s="188"/>
      <c r="U28" s="137" t="s">
        <v>208</v>
      </c>
    </row>
    <row r="29" spans="1:21">
      <c r="A29" s="71" t="s">
        <v>73</v>
      </c>
      <c r="B29" s="58"/>
      <c r="D29" s="101"/>
      <c r="E29" s="102"/>
      <c r="F29" s="73">
        <f>SUM(F24:F28)</f>
        <v>0</v>
      </c>
      <c r="G29" s="58"/>
      <c r="I29" s="101"/>
      <c r="J29" s="102"/>
      <c r="K29" s="73">
        <f>SUM(K24:K28)</f>
        <v>0</v>
      </c>
      <c r="L29" s="126">
        <f>SUM(L24:L28)</f>
        <v>0</v>
      </c>
      <c r="M29" s="58"/>
      <c r="O29" s="101"/>
      <c r="P29" s="72"/>
      <c r="Q29" s="73">
        <f>SUM(Q24:Q28)</f>
        <v>0</v>
      </c>
      <c r="R29" s="126">
        <f>SUM(R24:R28)</f>
        <v>0</v>
      </c>
      <c r="S29" s="126">
        <f>SUM(S24:S28)</f>
        <v>0</v>
      </c>
      <c r="T29" s="68"/>
    </row>
    <row r="30" spans="1:21">
      <c r="A30" s="69"/>
      <c r="B30" s="58"/>
      <c r="D30" s="101"/>
      <c r="E30" s="102"/>
      <c r="F30" s="70"/>
      <c r="G30" s="58"/>
      <c r="I30" s="101"/>
      <c r="J30" s="102"/>
      <c r="K30" s="70"/>
      <c r="L30" s="123"/>
      <c r="M30" s="58"/>
      <c r="O30" s="101"/>
      <c r="Q30" s="70"/>
      <c r="R30" s="123"/>
      <c r="S30" s="123"/>
      <c r="T30" s="62"/>
    </row>
    <row r="31" spans="1:21">
      <c r="A31" s="124" t="s">
        <v>31</v>
      </c>
      <c r="B31" s="58"/>
      <c r="E31" s="44"/>
      <c r="F31" s="70"/>
      <c r="G31" s="58"/>
      <c r="J31" s="44"/>
      <c r="K31" s="70"/>
      <c r="L31" s="123"/>
      <c r="M31" s="58"/>
      <c r="Q31" s="70"/>
      <c r="R31" s="123"/>
      <c r="S31" s="123"/>
      <c r="T31" s="62"/>
    </row>
    <row r="32" spans="1:21">
      <c r="A32" s="120" t="s">
        <v>97</v>
      </c>
      <c r="B32" s="58"/>
      <c r="E32" s="44"/>
      <c r="F32" s="70"/>
      <c r="G32" s="58"/>
      <c r="J32" s="44"/>
      <c r="K32" s="70"/>
      <c r="L32" s="123"/>
      <c r="M32" s="58"/>
      <c r="Q32" s="70"/>
      <c r="R32" s="123"/>
      <c r="S32" s="123"/>
      <c r="T32" s="62"/>
    </row>
    <row r="33" spans="1:21" ht="31">
      <c r="A33" s="108" t="s">
        <v>74</v>
      </c>
      <c r="B33" s="135" t="s">
        <v>66</v>
      </c>
      <c r="C33" s="107">
        <v>0</v>
      </c>
      <c r="D33" s="101"/>
      <c r="E33" s="63">
        <v>0</v>
      </c>
      <c r="F33" s="59">
        <f>C33*E33</f>
        <v>0</v>
      </c>
      <c r="G33" s="135" t="str">
        <f t="shared" ref="G33:G35" si="14">B33</f>
        <v>month</v>
      </c>
      <c r="H33" s="107">
        <v>0</v>
      </c>
      <c r="I33" s="101"/>
      <c r="J33" s="63">
        <f t="shared" ref="J33:J35" si="15">E33</f>
        <v>0</v>
      </c>
      <c r="K33" s="59">
        <f>H33*J33</f>
        <v>0</v>
      </c>
      <c r="L33" s="121">
        <f>F33+K33</f>
        <v>0</v>
      </c>
      <c r="M33" s="140" t="str">
        <f>G33</f>
        <v>month</v>
      </c>
      <c r="N33" s="109">
        <v>0</v>
      </c>
      <c r="O33" s="101"/>
      <c r="P33" s="111">
        <f>E33</f>
        <v>0</v>
      </c>
      <c r="Q33" s="59">
        <f>N33*P33</f>
        <v>0</v>
      </c>
      <c r="R33" s="121">
        <f>Q33</f>
        <v>0</v>
      </c>
      <c r="S33" s="121">
        <f>L33+R33</f>
        <v>0</v>
      </c>
      <c r="T33" s="188"/>
      <c r="U33" s="137" t="s">
        <v>209</v>
      </c>
    </row>
    <row r="34" spans="1:21" ht="31">
      <c r="A34" s="108" t="s">
        <v>75</v>
      </c>
      <c r="B34" s="135" t="s">
        <v>79</v>
      </c>
      <c r="C34" s="107">
        <v>0</v>
      </c>
      <c r="D34" s="101"/>
      <c r="E34" s="63">
        <v>0</v>
      </c>
      <c r="F34" s="59">
        <f>C34*E34</f>
        <v>0</v>
      </c>
      <c r="G34" s="135" t="str">
        <f t="shared" si="14"/>
        <v>each</v>
      </c>
      <c r="H34" s="107">
        <v>0</v>
      </c>
      <c r="I34" s="101"/>
      <c r="J34" s="63">
        <f t="shared" si="15"/>
        <v>0</v>
      </c>
      <c r="K34" s="59">
        <f>H34*J34</f>
        <v>0</v>
      </c>
      <c r="L34" s="121">
        <f>F34+K34</f>
        <v>0</v>
      </c>
      <c r="M34" s="140" t="str">
        <f>G34</f>
        <v>each</v>
      </c>
      <c r="N34" s="109">
        <v>0</v>
      </c>
      <c r="O34" s="101"/>
      <c r="P34" s="111">
        <f>E34</f>
        <v>0</v>
      </c>
      <c r="Q34" s="59">
        <f>N34*P34</f>
        <v>0</v>
      </c>
      <c r="R34" s="121">
        <f>Q34</f>
        <v>0</v>
      </c>
      <c r="S34" s="121">
        <f>L34+R34</f>
        <v>0</v>
      </c>
      <c r="T34" s="188"/>
      <c r="U34" s="137" t="s">
        <v>210</v>
      </c>
    </row>
    <row r="35" spans="1:21">
      <c r="A35" s="108" t="s">
        <v>76</v>
      </c>
      <c r="B35" s="135" t="s">
        <v>79</v>
      </c>
      <c r="C35" s="107">
        <v>0</v>
      </c>
      <c r="D35" s="101"/>
      <c r="E35" s="63">
        <v>0</v>
      </c>
      <c r="F35" s="59">
        <f t="shared" ref="F35" si="16">C35*E35</f>
        <v>0</v>
      </c>
      <c r="G35" s="135" t="str">
        <f t="shared" si="14"/>
        <v>each</v>
      </c>
      <c r="H35" s="107">
        <v>0</v>
      </c>
      <c r="I35" s="101"/>
      <c r="J35" s="63">
        <f t="shared" si="15"/>
        <v>0</v>
      </c>
      <c r="K35" s="59">
        <f t="shared" ref="K35" si="17">H35*J35</f>
        <v>0</v>
      </c>
      <c r="L35" s="121">
        <f>F35+K35</f>
        <v>0</v>
      </c>
      <c r="M35" s="140" t="str">
        <f>G35</f>
        <v>each</v>
      </c>
      <c r="N35" s="109">
        <v>0</v>
      </c>
      <c r="O35" s="101"/>
      <c r="P35" s="111">
        <f>E35</f>
        <v>0</v>
      </c>
      <c r="Q35" s="59">
        <f t="shared" ref="Q35" si="18">N35*P35</f>
        <v>0</v>
      </c>
      <c r="R35" s="121">
        <f>Q35</f>
        <v>0</v>
      </c>
      <c r="S35" s="121">
        <f>L35+R35</f>
        <v>0</v>
      </c>
      <c r="T35" s="188"/>
    </row>
    <row r="36" spans="1:21" ht="30">
      <c r="A36" s="69"/>
      <c r="B36" s="58"/>
      <c r="D36" s="101"/>
      <c r="E36" s="102"/>
      <c r="F36" s="59"/>
      <c r="G36" s="58"/>
      <c r="I36" s="101"/>
      <c r="J36" s="102"/>
      <c r="K36" s="59"/>
      <c r="L36" s="121"/>
      <c r="M36" s="58"/>
      <c r="O36" s="101"/>
      <c r="P36" s="72"/>
      <c r="Q36" s="59"/>
      <c r="R36" s="121"/>
      <c r="S36" s="121"/>
      <c r="T36" s="62"/>
      <c r="U36" s="136" t="s">
        <v>211</v>
      </c>
    </row>
    <row r="37" spans="1:21" ht="30">
      <c r="A37" s="127" t="s">
        <v>121</v>
      </c>
      <c r="B37" s="58"/>
      <c r="D37" s="101"/>
      <c r="E37" s="102"/>
      <c r="F37" s="59"/>
      <c r="G37" s="58"/>
      <c r="I37" s="101"/>
      <c r="J37" s="102"/>
      <c r="K37" s="59"/>
      <c r="L37" s="121"/>
      <c r="M37" s="58"/>
      <c r="O37" s="101"/>
      <c r="P37" s="72"/>
      <c r="Q37" s="59"/>
      <c r="R37" s="121"/>
      <c r="S37" s="121"/>
      <c r="T37" s="62"/>
      <c r="U37" s="136" t="s">
        <v>212</v>
      </c>
    </row>
    <row r="38" spans="1:21" ht="31">
      <c r="A38" s="108" t="s">
        <v>74</v>
      </c>
      <c r="B38" s="135" t="s">
        <v>98</v>
      </c>
      <c r="C38" s="107">
        <v>0</v>
      </c>
      <c r="D38" s="101"/>
      <c r="E38" s="63">
        <v>0</v>
      </c>
      <c r="F38" s="59">
        <f>C38*E38</f>
        <v>0</v>
      </c>
      <c r="G38" s="135" t="str">
        <f t="shared" ref="G38:G39" si="19">B38</f>
        <v>event</v>
      </c>
      <c r="H38" s="107">
        <v>0</v>
      </c>
      <c r="I38" s="101"/>
      <c r="J38" s="63">
        <v>0</v>
      </c>
      <c r="K38" s="59">
        <f>H38*J38</f>
        <v>0</v>
      </c>
      <c r="L38" s="121">
        <f>F38+K38</f>
        <v>0</v>
      </c>
      <c r="M38" s="140" t="str">
        <f>G38</f>
        <v>event</v>
      </c>
      <c r="N38" s="109">
        <v>0</v>
      </c>
      <c r="O38" s="101"/>
      <c r="P38" s="111">
        <f>E38</f>
        <v>0</v>
      </c>
      <c r="Q38" s="59">
        <f>N38*P38</f>
        <v>0</v>
      </c>
      <c r="R38" s="121">
        <f>Q38</f>
        <v>0</v>
      </c>
      <c r="S38" s="121">
        <f>L38+R38</f>
        <v>0</v>
      </c>
      <c r="T38" s="188"/>
      <c r="U38" s="137" t="s">
        <v>213</v>
      </c>
    </row>
    <row r="39" spans="1:21">
      <c r="A39" s="108" t="s">
        <v>75</v>
      </c>
      <c r="B39" s="135" t="s">
        <v>98</v>
      </c>
      <c r="C39" s="107">
        <v>0</v>
      </c>
      <c r="D39" s="101"/>
      <c r="E39" s="63">
        <v>0</v>
      </c>
      <c r="F39" s="59">
        <f>C39*E39</f>
        <v>0</v>
      </c>
      <c r="G39" s="135" t="str">
        <f t="shared" si="19"/>
        <v>event</v>
      </c>
      <c r="H39" s="107">
        <v>0</v>
      </c>
      <c r="I39" s="101"/>
      <c r="J39" s="63">
        <v>0</v>
      </c>
      <c r="K39" s="59">
        <f>H39*J39</f>
        <v>0</v>
      </c>
      <c r="L39" s="121">
        <f>F39+K39</f>
        <v>0</v>
      </c>
      <c r="M39" s="140" t="str">
        <f>G39</f>
        <v>event</v>
      </c>
      <c r="N39" s="109">
        <v>0</v>
      </c>
      <c r="O39" s="101"/>
      <c r="P39" s="111">
        <f>E39</f>
        <v>0</v>
      </c>
      <c r="Q39" s="59">
        <f>N39*P39</f>
        <v>0</v>
      </c>
      <c r="R39" s="121">
        <f>Q39</f>
        <v>0</v>
      </c>
      <c r="S39" s="121">
        <f>L39+R39</f>
        <v>0</v>
      </c>
      <c r="T39" s="188"/>
    </row>
    <row r="40" spans="1:21">
      <c r="A40" s="69"/>
      <c r="B40" s="58"/>
      <c r="D40" s="101"/>
      <c r="E40" s="102"/>
      <c r="F40" s="59"/>
      <c r="G40" s="58"/>
      <c r="I40" s="101"/>
      <c r="J40" s="102"/>
      <c r="K40" s="59"/>
      <c r="L40" s="121"/>
      <c r="M40" s="58"/>
      <c r="O40" s="101"/>
      <c r="P40" s="72"/>
      <c r="Q40" s="59"/>
      <c r="R40" s="121"/>
      <c r="S40" s="121"/>
      <c r="T40" s="62"/>
    </row>
    <row r="41" spans="1:21" ht="30">
      <c r="A41" s="127" t="s">
        <v>122</v>
      </c>
      <c r="B41" s="58"/>
      <c r="D41" s="101"/>
      <c r="E41" s="102"/>
      <c r="F41" s="59"/>
      <c r="G41" s="58"/>
      <c r="I41" s="101"/>
      <c r="J41" s="102"/>
      <c r="K41" s="59"/>
      <c r="L41" s="121"/>
      <c r="M41" s="58"/>
      <c r="O41" s="101"/>
      <c r="P41" s="72"/>
      <c r="Q41" s="59"/>
      <c r="R41" s="121"/>
      <c r="S41" s="121"/>
      <c r="T41" s="62"/>
      <c r="U41" s="136" t="s">
        <v>214</v>
      </c>
    </row>
    <row r="42" spans="1:21" ht="31">
      <c r="A42" s="108" t="s">
        <v>74</v>
      </c>
      <c r="B42" s="135" t="s">
        <v>98</v>
      </c>
      <c r="C42" s="107">
        <v>0</v>
      </c>
      <c r="D42" s="101"/>
      <c r="E42" s="63">
        <v>0</v>
      </c>
      <c r="F42" s="59">
        <f>C42*E42</f>
        <v>0</v>
      </c>
      <c r="G42" s="135" t="str">
        <f t="shared" ref="G42:G43" si="20">B42</f>
        <v>event</v>
      </c>
      <c r="H42" s="107">
        <v>0</v>
      </c>
      <c r="I42" s="101"/>
      <c r="J42" s="63">
        <v>0</v>
      </c>
      <c r="K42" s="59">
        <f>H42*J42</f>
        <v>0</v>
      </c>
      <c r="L42" s="121">
        <f>F42+K42</f>
        <v>0</v>
      </c>
      <c r="M42" s="140" t="str">
        <f>G42</f>
        <v>event</v>
      </c>
      <c r="N42" s="109">
        <v>0</v>
      </c>
      <c r="O42" s="101"/>
      <c r="P42" s="111">
        <f>E42</f>
        <v>0</v>
      </c>
      <c r="Q42" s="59">
        <f>N42*P42</f>
        <v>0</v>
      </c>
      <c r="R42" s="121">
        <f>Q42</f>
        <v>0</v>
      </c>
      <c r="S42" s="121">
        <f>L42+R42</f>
        <v>0</v>
      </c>
      <c r="T42" s="188"/>
      <c r="U42" s="137" t="s">
        <v>215</v>
      </c>
    </row>
    <row r="43" spans="1:21">
      <c r="A43" s="108" t="s">
        <v>75</v>
      </c>
      <c r="B43" s="135" t="s">
        <v>98</v>
      </c>
      <c r="C43" s="107">
        <v>0</v>
      </c>
      <c r="D43" s="101"/>
      <c r="E43" s="63">
        <v>0</v>
      </c>
      <c r="F43" s="59">
        <f>C43*E43</f>
        <v>0</v>
      </c>
      <c r="G43" s="135" t="str">
        <f t="shared" si="20"/>
        <v>event</v>
      </c>
      <c r="H43" s="107">
        <v>0</v>
      </c>
      <c r="I43" s="101"/>
      <c r="J43" s="63">
        <v>0</v>
      </c>
      <c r="K43" s="59">
        <f>H43*J43</f>
        <v>0</v>
      </c>
      <c r="L43" s="121">
        <f>F43+K43</f>
        <v>0</v>
      </c>
      <c r="M43" s="140" t="str">
        <f>G43</f>
        <v>event</v>
      </c>
      <c r="N43" s="109">
        <v>0</v>
      </c>
      <c r="O43" s="101"/>
      <c r="P43" s="111">
        <f>E43</f>
        <v>0</v>
      </c>
      <c r="Q43" s="59">
        <f>N43*P43</f>
        <v>0</v>
      </c>
      <c r="R43" s="121">
        <f>Q43</f>
        <v>0</v>
      </c>
      <c r="S43" s="121">
        <f>L43+R43</f>
        <v>0</v>
      </c>
      <c r="T43" s="188"/>
    </row>
    <row r="44" spans="1:21">
      <c r="A44" s="69"/>
      <c r="B44" s="58"/>
      <c r="D44" s="101"/>
      <c r="E44" s="102"/>
      <c r="F44" s="59"/>
      <c r="G44" s="58"/>
      <c r="I44" s="101"/>
      <c r="J44" s="102"/>
      <c r="K44" s="59"/>
      <c r="L44" s="121"/>
      <c r="M44" s="58"/>
      <c r="O44" s="101"/>
      <c r="P44" s="72"/>
      <c r="Q44" s="59"/>
      <c r="R44" s="121"/>
      <c r="S44" s="121"/>
      <c r="T44" s="62"/>
    </row>
    <row r="45" spans="1:21">
      <c r="A45" s="127" t="s">
        <v>123</v>
      </c>
      <c r="B45" s="58"/>
      <c r="D45" s="101"/>
      <c r="E45" s="102"/>
      <c r="F45" s="59"/>
      <c r="G45" s="58"/>
      <c r="I45" s="101"/>
      <c r="J45" s="102"/>
      <c r="K45" s="59"/>
      <c r="L45" s="121"/>
      <c r="M45" s="58"/>
      <c r="O45" s="101"/>
      <c r="P45" s="72"/>
      <c r="Q45" s="59"/>
      <c r="R45" s="121"/>
      <c r="S45" s="121"/>
      <c r="T45" s="62"/>
      <c r="U45" s="136" t="s">
        <v>120</v>
      </c>
    </row>
    <row r="46" spans="1:21">
      <c r="A46" s="108" t="s">
        <v>74</v>
      </c>
      <c r="B46" s="135" t="s">
        <v>98</v>
      </c>
      <c r="C46" s="107">
        <v>0</v>
      </c>
      <c r="D46" s="101"/>
      <c r="E46" s="63">
        <v>0</v>
      </c>
      <c r="F46" s="59">
        <f>C46*E46</f>
        <v>0</v>
      </c>
      <c r="G46" s="135" t="str">
        <f t="shared" ref="G46:G47" si="21">B46</f>
        <v>event</v>
      </c>
      <c r="H46" s="107">
        <v>0</v>
      </c>
      <c r="I46" s="101"/>
      <c r="J46" s="63">
        <v>0</v>
      </c>
      <c r="K46" s="59">
        <f>H46*J46</f>
        <v>0</v>
      </c>
      <c r="L46" s="121">
        <f>F46+K46</f>
        <v>0</v>
      </c>
      <c r="M46" s="140" t="str">
        <f>G46</f>
        <v>event</v>
      </c>
      <c r="N46" s="109">
        <v>0</v>
      </c>
      <c r="O46" s="101"/>
      <c r="P46" s="111">
        <f>E46</f>
        <v>0</v>
      </c>
      <c r="Q46" s="59">
        <f>N46*P46</f>
        <v>0</v>
      </c>
      <c r="R46" s="121">
        <f>Q46</f>
        <v>0</v>
      </c>
      <c r="S46" s="121">
        <f>L46+R46</f>
        <v>0</v>
      </c>
      <c r="T46" s="188"/>
      <c r="U46" s="137" t="s">
        <v>132</v>
      </c>
    </row>
    <row r="47" spans="1:21">
      <c r="A47" s="108" t="s">
        <v>75</v>
      </c>
      <c r="B47" s="135" t="s">
        <v>98</v>
      </c>
      <c r="C47" s="107">
        <v>0</v>
      </c>
      <c r="D47" s="101"/>
      <c r="E47" s="63">
        <v>0</v>
      </c>
      <c r="F47" s="59">
        <f>C47*E47</f>
        <v>0</v>
      </c>
      <c r="G47" s="135" t="str">
        <f t="shared" si="21"/>
        <v>event</v>
      </c>
      <c r="H47" s="107">
        <v>0</v>
      </c>
      <c r="I47" s="101"/>
      <c r="J47" s="63">
        <v>0</v>
      </c>
      <c r="K47" s="59">
        <f>H47*J47</f>
        <v>0</v>
      </c>
      <c r="L47" s="121">
        <f>F47+K47</f>
        <v>0</v>
      </c>
      <c r="M47" s="140" t="str">
        <f>G47</f>
        <v>event</v>
      </c>
      <c r="N47" s="109">
        <v>0</v>
      </c>
      <c r="O47" s="101"/>
      <c r="P47" s="111">
        <f>E47</f>
        <v>0</v>
      </c>
      <c r="Q47" s="59">
        <f>N47*P47</f>
        <v>0</v>
      </c>
      <c r="R47" s="121">
        <f>Q47</f>
        <v>0</v>
      </c>
      <c r="S47" s="121">
        <f>L47+R47</f>
        <v>0</v>
      </c>
      <c r="T47" s="188"/>
    </row>
    <row r="48" spans="1:21">
      <c r="A48" s="71" t="s">
        <v>77</v>
      </c>
      <c r="B48" s="58"/>
      <c r="D48" s="101"/>
      <c r="E48" s="102"/>
      <c r="F48" s="73">
        <f>SUM(F33:F47)</f>
        <v>0</v>
      </c>
      <c r="G48" s="58"/>
      <c r="I48" s="101"/>
      <c r="J48" s="102"/>
      <c r="K48" s="73">
        <f>SUM(K33:K47)</f>
        <v>0</v>
      </c>
      <c r="L48" s="126">
        <f>SUM(L33:L47)</f>
        <v>0</v>
      </c>
      <c r="M48" s="58"/>
      <c r="O48" s="101"/>
      <c r="P48" s="72"/>
      <c r="Q48" s="73">
        <f>SUM(Q33:Q47)</f>
        <v>0</v>
      </c>
      <c r="R48" s="126">
        <f>SUM(R33:R47)</f>
        <v>0</v>
      </c>
      <c r="S48" s="126">
        <f>SUM(S33:S47)</f>
        <v>0</v>
      </c>
      <c r="T48" s="68"/>
    </row>
    <row r="49" spans="1:21">
      <c r="A49" s="69"/>
      <c r="B49" s="58"/>
      <c r="D49" s="101"/>
      <c r="E49" s="102"/>
      <c r="F49" s="70"/>
      <c r="G49" s="58"/>
      <c r="I49" s="101"/>
      <c r="J49" s="102"/>
      <c r="K49" s="70"/>
      <c r="L49" s="123"/>
      <c r="M49" s="58"/>
      <c r="O49" s="101"/>
      <c r="Q49" s="70"/>
      <c r="R49" s="123"/>
      <c r="S49" s="123"/>
      <c r="T49" s="62"/>
    </row>
    <row r="50" spans="1:21">
      <c r="A50" s="124" t="s">
        <v>134</v>
      </c>
      <c r="B50" s="58"/>
      <c r="D50" s="66"/>
      <c r="E50" s="66"/>
      <c r="F50" s="70"/>
      <c r="G50" s="58"/>
      <c r="I50" s="66"/>
      <c r="J50" s="66"/>
      <c r="K50" s="70"/>
      <c r="L50" s="123"/>
      <c r="M50" s="58"/>
      <c r="O50" s="66"/>
      <c r="Q50" s="70"/>
      <c r="R50" s="123"/>
      <c r="S50" s="123"/>
      <c r="T50" s="62"/>
    </row>
    <row r="51" spans="1:21" s="74" customFormat="1">
      <c r="A51" s="138" t="s">
        <v>78</v>
      </c>
      <c r="B51" s="135" t="s">
        <v>79</v>
      </c>
      <c r="C51" s="107">
        <v>0</v>
      </c>
      <c r="D51" s="101"/>
      <c r="E51" s="63">
        <v>0</v>
      </c>
      <c r="F51" s="59">
        <f>C51*E51</f>
        <v>0</v>
      </c>
      <c r="G51" s="135" t="str">
        <f t="shared" ref="G51:G52" si="22">B51</f>
        <v>each</v>
      </c>
      <c r="H51" s="107">
        <v>0</v>
      </c>
      <c r="I51" s="101"/>
      <c r="J51" s="63">
        <v>0</v>
      </c>
      <c r="K51" s="59">
        <f>H51*J51</f>
        <v>0</v>
      </c>
      <c r="L51" s="121">
        <f>F51+K51</f>
        <v>0</v>
      </c>
      <c r="M51" s="140" t="str">
        <f>G51</f>
        <v>each</v>
      </c>
      <c r="N51" s="109">
        <v>0</v>
      </c>
      <c r="O51" s="101"/>
      <c r="P51" s="111">
        <f>E51</f>
        <v>0</v>
      </c>
      <c r="Q51" s="59">
        <f>N51*P51</f>
        <v>0</v>
      </c>
      <c r="R51" s="121">
        <f>Q51</f>
        <v>0</v>
      </c>
      <c r="S51" s="121">
        <f>L51+R51</f>
        <v>0</v>
      </c>
      <c r="T51" s="188"/>
      <c r="U51" s="137" t="s">
        <v>216</v>
      </c>
    </row>
    <row r="52" spans="1:21">
      <c r="A52" s="138" t="s">
        <v>80</v>
      </c>
      <c r="B52" s="135" t="s">
        <v>79</v>
      </c>
      <c r="C52" s="107">
        <v>0</v>
      </c>
      <c r="D52" s="101"/>
      <c r="E52" s="63">
        <v>0</v>
      </c>
      <c r="F52" s="59">
        <f>C52*E52</f>
        <v>0</v>
      </c>
      <c r="G52" s="135" t="str">
        <f t="shared" si="22"/>
        <v>each</v>
      </c>
      <c r="H52" s="107">
        <v>0</v>
      </c>
      <c r="I52" s="101"/>
      <c r="J52" s="63">
        <v>0</v>
      </c>
      <c r="K52" s="59">
        <f>H52*J52</f>
        <v>0</v>
      </c>
      <c r="L52" s="121">
        <f>F52+K52</f>
        <v>0</v>
      </c>
      <c r="M52" s="140" t="str">
        <f>G52</f>
        <v>each</v>
      </c>
      <c r="N52" s="109">
        <v>0</v>
      </c>
      <c r="O52" s="101"/>
      <c r="P52" s="111">
        <f>E52</f>
        <v>0</v>
      </c>
      <c r="Q52" s="59">
        <f>N52*P52</f>
        <v>0</v>
      </c>
      <c r="R52" s="121">
        <f>Q52</f>
        <v>0</v>
      </c>
      <c r="S52" s="121">
        <f>L52+R52</f>
        <v>0</v>
      </c>
      <c r="T52" s="188"/>
    </row>
    <row r="53" spans="1:21">
      <c r="A53" s="71" t="s">
        <v>81</v>
      </c>
      <c r="B53" s="58"/>
      <c r="D53" s="101"/>
      <c r="E53" s="102"/>
      <c r="F53" s="73">
        <f>SUM(F51:F52)</f>
        <v>0</v>
      </c>
      <c r="G53" s="58"/>
      <c r="I53" s="101"/>
      <c r="J53" s="102"/>
      <c r="K53" s="73">
        <f>SUM(K51:K52)</f>
        <v>0</v>
      </c>
      <c r="L53" s="126">
        <f>SUM(L51:L52)</f>
        <v>0</v>
      </c>
      <c r="M53" s="58"/>
      <c r="O53" s="101"/>
      <c r="Q53" s="73">
        <f>SUM(Q51:Q52)</f>
        <v>0</v>
      </c>
      <c r="R53" s="126">
        <f>SUM(R51:R52)</f>
        <v>0</v>
      </c>
      <c r="S53" s="126">
        <f>SUM(S51:S52)</f>
        <v>0</v>
      </c>
      <c r="T53" s="68"/>
    </row>
    <row r="54" spans="1:21">
      <c r="A54" s="69"/>
      <c r="B54" s="58"/>
      <c r="D54" s="101"/>
      <c r="E54" s="102"/>
      <c r="F54" s="70"/>
      <c r="G54" s="58"/>
      <c r="I54" s="101"/>
      <c r="J54" s="102"/>
      <c r="K54" s="70"/>
      <c r="L54" s="123"/>
      <c r="M54" s="58"/>
      <c r="O54" s="105"/>
      <c r="Q54" s="70"/>
      <c r="R54" s="123"/>
      <c r="S54" s="123"/>
      <c r="T54" s="62"/>
    </row>
    <row r="55" spans="1:21" s="57" customFormat="1">
      <c r="A55" s="124" t="s">
        <v>35</v>
      </c>
      <c r="B55" s="65"/>
      <c r="C55" s="53"/>
      <c r="D55" s="66"/>
      <c r="E55" s="66"/>
      <c r="F55" s="67"/>
      <c r="G55" s="65"/>
      <c r="H55" s="53"/>
      <c r="I55" s="66"/>
      <c r="J55" s="66"/>
      <c r="K55" s="67"/>
      <c r="L55" s="119"/>
      <c r="M55" s="65"/>
      <c r="N55" s="53"/>
      <c r="O55" s="66"/>
      <c r="P55" s="66"/>
      <c r="Q55" s="67"/>
      <c r="R55" s="119"/>
      <c r="S55" s="119"/>
      <c r="T55" s="68"/>
      <c r="U55" s="137"/>
    </row>
    <row r="56" spans="1:21" ht="46.5">
      <c r="A56" s="138" t="s">
        <v>82</v>
      </c>
      <c r="B56" s="135" t="s">
        <v>79</v>
      </c>
      <c r="C56" s="107">
        <v>0</v>
      </c>
      <c r="D56" s="101"/>
      <c r="E56" s="63">
        <v>0</v>
      </c>
      <c r="F56" s="59">
        <f>C56*E56</f>
        <v>0</v>
      </c>
      <c r="G56" s="135" t="str">
        <f t="shared" ref="G56:G57" si="23">B56</f>
        <v>each</v>
      </c>
      <c r="H56" s="107">
        <v>0</v>
      </c>
      <c r="I56" s="101"/>
      <c r="J56" s="63">
        <v>0</v>
      </c>
      <c r="K56" s="59">
        <f>H56*J56</f>
        <v>0</v>
      </c>
      <c r="L56" s="121">
        <f>F56+K56</f>
        <v>0</v>
      </c>
      <c r="M56" s="140" t="str">
        <f>G56</f>
        <v>each</v>
      </c>
      <c r="N56" s="109">
        <v>0</v>
      </c>
      <c r="O56" s="101"/>
      <c r="P56" s="111">
        <f>E56</f>
        <v>0</v>
      </c>
      <c r="Q56" s="59">
        <f>N56*P56</f>
        <v>0</v>
      </c>
      <c r="R56" s="121">
        <f>Q56</f>
        <v>0</v>
      </c>
      <c r="S56" s="121">
        <f>L56+R56</f>
        <v>0</v>
      </c>
      <c r="T56" s="188"/>
      <c r="U56" s="137" t="s">
        <v>217</v>
      </c>
    </row>
    <row r="57" spans="1:21" ht="31">
      <c r="A57" s="138" t="s">
        <v>83</v>
      </c>
      <c r="B57" s="135" t="s">
        <v>79</v>
      </c>
      <c r="C57" s="107">
        <v>0</v>
      </c>
      <c r="D57" s="101"/>
      <c r="E57" s="63">
        <v>0</v>
      </c>
      <c r="F57" s="59">
        <f>C57*E57</f>
        <v>0</v>
      </c>
      <c r="G57" s="135" t="str">
        <f t="shared" si="23"/>
        <v>each</v>
      </c>
      <c r="H57" s="107">
        <v>0</v>
      </c>
      <c r="I57" s="101"/>
      <c r="J57" s="63">
        <v>0</v>
      </c>
      <c r="K57" s="59">
        <f>H57*J57</f>
        <v>0</v>
      </c>
      <c r="L57" s="121">
        <f>F57+K57</f>
        <v>0</v>
      </c>
      <c r="M57" s="140" t="str">
        <f>G57</f>
        <v>each</v>
      </c>
      <c r="N57" s="109">
        <v>0</v>
      </c>
      <c r="O57" s="101"/>
      <c r="P57" s="111">
        <f>E57</f>
        <v>0</v>
      </c>
      <c r="Q57" s="59">
        <f>N57*P57</f>
        <v>0</v>
      </c>
      <c r="R57" s="121">
        <f>Q57</f>
        <v>0</v>
      </c>
      <c r="S57" s="121">
        <f>L57+R57</f>
        <v>0</v>
      </c>
      <c r="T57" s="188"/>
      <c r="U57" s="137" t="s">
        <v>218</v>
      </c>
    </row>
    <row r="58" spans="1:21" s="57" customFormat="1">
      <c r="A58" s="71" t="s">
        <v>84</v>
      </c>
      <c r="B58" s="65"/>
      <c r="C58" s="45"/>
      <c r="D58" s="101"/>
      <c r="E58" s="102"/>
      <c r="F58" s="73">
        <f>SUM(F56:F57)</f>
        <v>0</v>
      </c>
      <c r="G58" s="65"/>
      <c r="H58" s="45"/>
      <c r="I58" s="101"/>
      <c r="J58" s="102"/>
      <c r="K58" s="73">
        <f>SUM(K56:K57)</f>
        <v>0</v>
      </c>
      <c r="L58" s="126">
        <f>SUM(L56:L57)</f>
        <v>0</v>
      </c>
      <c r="M58" s="65"/>
      <c r="N58" s="45"/>
      <c r="O58" s="101"/>
      <c r="P58" s="66"/>
      <c r="Q58" s="73">
        <f>SUM(Q56:Q57)</f>
        <v>0</v>
      </c>
      <c r="R58" s="126">
        <f>SUM(R56:R57)</f>
        <v>0</v>
      </c>
      <c r="S58" s="126">
        <f>SUM(S56:S57)</f>
        <v>0</v>
      </c>
      <c r="T58" s="68"/>
      <c r="U58" s="136"/>
    </row>
    <row r="59" spans="1:21">
      <c r="A59" s="69"/>
      <c r="B59" s="58"/>
      <c r="D59" s="101"/>
      <c r="E59" s="102"/>
      <c r="F59" s="70"/>
      <c r="G59" s="58"/>
      <c r="I59" s="101"/>
      <c r="J59" s="102"/>
      <c r="K59" s="70"/>
      <c r="L59" s="123"/>
      <c r="M59" s="58"/>
      <c r="O59" s="101"/>
      <c r="Q59" s="70"/>
      <c r="R59" s="123"/>
      <c r="S59" s="123"/>
      <c r="T59" s="62"/>
      <c r="U59" s="136"/>
    </row>
    <row r="60" spans="1:21">
      <c r="A60" s="128" t="s">
        <v>36</v>
      </c>
      <c r="B60" s="58"/>
      <c r="D60" s="45"/>
      <c r="E60" s="45"/>
      <c r="F60" s="70"/>
      <c r="G60" s="58"/>
      <c r="I60" s="45"/>
      <c r="J60" s="45"/>
      <c r="K60" s="70"/>
      <c r="L60" s="123"/>
      <c r="M60" s="58"/>
      <c r="O60" s="45"/>
      <c r="Q60" s="70"/>
      <c r="R60" s="123"/>
      <c r="S60" s="123"/>
      <c r="T60" s="62"/>
      <c r="U60" s="136"/>
    </row>
    <row r="61" spans="1:21" ht="45">
      <c r="A61" s="129" t="s">
        <v>105</v>
      </c>
      <c r="B61" s="58"/>
      <c r="D61" s="45"/>
      <c r="E61" s="45"/>
      <c r="F61" s="70"/>
      <c r="G61" s="58"/>
      <c r="I61" s="45"/>
      <c r="J61" s="45"/>
      <c r="K61" s="70"/>
      <c r="L61" s="123"/>
      <c r="M61" s="58"/>
      <c r="O61" s="45"/>
      <c r="Q61" s="70"/>
      <c r="R61" s="123"/>
      <c r="S61" s="123"/>
      <c r="T61" s="62"/>
      <c r="U61" s="141" t="s">
        <v>219</v>
      </c>
    </row>
    <row r="62" spans="1:21">
      <c r="A62" s="108" t="s">
        <v>106</v>
      </c>
      <c r="B62" s="139" t="s">
        <v>66</v>
      </c>
      <c r="C62" s="107">
        <v>0</v>
      </c>
      <c r="D62" s="60">
        <f>AVERAGE(D11:D13)</f>
        <v>0.79999999999999993</v>
      </c>
      <c r="E62" s="63">
        <v>0</v>
      </c>
      <c r="F62" s="59">
        <f>D62*C62*E62</f>
        <v>0</v>
      </c>
      <c r="G62" s="139" t="str">
        <f t="shared" ref="G62:G67" si="24">B62</f>
        <v>month</v>
      </c>
      <c r="H62" s="107">
        <v>0</v>
      </c>
      <c r="I62" s="60">
        <f>AVERAGE(I11:I13)</f>
        <v>0</v>
      </c>
      <c r="J62" s="63">
        <v>0</v>
      </c>
      <c r="K62" s="59">
        <f>I62*H62*J6</f>
        <v>0</v>
      </c>
      <c r="L62" s="121">
        <f t="shared" ref="L62:L67" si="25">F62+K62</f>
        <v>0</v>
      </c>
      <c r="M62" s="140" t="str">
        <f t="shared" ref="M62:M67" si="26">G62</f>
        <v>month</v>
      </c>
      <c r="N62" s="109">
        <v>0</v>
      </c>
      <c r="O62" s="110">
        <f>AVERAGE(O11:O13)</f>
        <v>0</v>
      </c>
      <c r="P62" s="111">
        <f t="shared" ref="P62:P67" si="27">E62</f>
        <v>0</v>
      </c>
      <c r="Q62" s="59">
        <f>O62*N62*P6</f>
        <v>0</v>
      </c>
      <c r="R62" s="121">
        <f t="shared" ref="R62:R67" si="28">Q62</f>
        <v>0</v>
      </c>
      <c r="S62" s="121">
        <f t="shared" ref="S62:S67" si="29">L62+R62</f>
        <v>0</v>
      </c>
      <c r="T62" s="188"/>
      <c r="U62" s="137" t="s">
        <v>220</v>
      </c>
    </row>
    <row r="63" spans="1:21">
      <c r="A63" s="108" t="s">
        <v>107</v>
      </c>
      <c r="B63" s="139" t="s">
        <v>66</v>
      </c>
      <c r="C63" s="107">
        <v>0</v>
      </c>
      <c r="D63" s="60">
        <f>AVERAGE(D11:D13)</f>
        <v>0.79999999999999993</v>
      </c>
      <c r="E63" s="63">
        <v>0</v>
      </c>
      <c r="F63" s="59">
        <f t="shared" ref="F63:F65" si="30">D63*C63*E63</f>
        <v>0</v>
      </c>
      <c r="G63" s="139" t="str">
        <f t="shared" si="24"/>
        <v>month</v>
      </c>
      <c r="H63" s="107">
        <v>0</v>
      </c>
      <c r="I63" s="60">
        <f>AVERAGE(I11:I13)</f>
        <v>0</v>
      </c>
      <c r="J63" s="63">
        <v>0</v>
      </c>
      <c r="K63" s="59">
        <f t="shared" ref="K63:K66" si="31">I63*H63*J63</f>
        <v>0</v>
      </c>
      <c r="L63" s="121">
        <f t="shared" si="25"/>
        <v>0</v>
      </c>
      <c r="M63" s="140" t="str">
        <f t="shared" si="26"/>
        <v>month</v>
      </c>
      <c r="N63" s="109">
        <v>0</v>
      </c>
      <c r="O63" s="110">
        <f>AVERAGE(O11:O13)</f>
        <v>0</v>
      </c>
      <c r="P63" s="111">
        <f t="shared" si="27"/>
        <v>0</v>
      </c>
      <c r="Q63" s="59">
        <f t="shared" ref="Q63:Q66" si="32">O63*N63*P63</f>
        <v>0</v>
      </c>
      <c r="R63" s="121">
        <f t="shared" si="28"/>
        <v>0</v>
      </c>
      <c r="S63" s="121">
        <f t="shared" si="29"/>
        <v>0</v>
      </c>
      <c r="T63" s="188"/>
      <c r="U63" s="137" t="s">
        <v>221</v>
      </c>
    </row>
    <row r="64" spans="1:21" ht="31">
      <c r="A64" s="108" t="s">
        <v>144</v>
      </c>
      <c r="B64" s="139" t="s">
        <v>66</v>
      </c>
      <c r="C64" s="107">
        <v>0</v>
      </c>
      <c r="D64" s="60">
        <f>AVERAGE(D11:D13)</f>
        <v>0.79999999999999993</v>
      </c>
      <c r="E64" s="63">
        <v>0</v>
      </c>
      <c r="F64" s="59">
        <f>D64*C64*E64</f>
        <v>0</v>
      </c>
      <c r="G64" s="139" t="str">
        <f t="shared" si="24"/>
        <v>month</v>
      </c>
      <c r="H64" s="107">
        <v>0</v>
      </c>
      <c r="I64" s="60">
        <f>AVERAGE(I11:I13)</f>
        <v>0</v>
      </c>
      <c r="J64" s="63">
        <v>0</v>
      </c>
      <c r="K64" s="59">
        <f t="shared" si="31"/>
        <v>0</v>
      </c>
      <c r="L64" s="121">
        <f t="shared" si="25"/>
        <v>0</v>
      </c>
      <c r="M64" s="140" t="str">
        <f t="shared" si="26"/>
        <v>month</v>
      </c>
      <c r="N64" s="109">
        <v>0</v>
      </c>
      <c r="O64" s="110">
        <f>AVERAGE(O11:O13)</f>
        <v>0</v>
      </c>
      <c r="P64" s="111">
        <f t="shared" si="27"/>
        <v>0</v>
      </c>
      <c r="Q64" s="59">
        <f t="shared" si="32"/>
        <v>0</v>
      </c>
      <c r="R64" s="121">
        <f t="shared" si="28"/>
        <v>0</v>
      </c>
      <c r="S64" s="121">
        <f t="shared" si="29"/>
        <v>0</v>
      </c>
      <c r="T64" s="188"/>
      <c r="U64" s="137" t="s">
        <v>221</v>
      </c>
    </row>
    <row r="65" spans="1:21">
      <c r="A65" s="108" t="s">
        <v>108</v>
      </c>
      <c r="B65" s="139" t="s">
        <v>66</v>
      </c>
      <c r="C65" s="107">
        <v>0</v>
      </c>
      <c r="D65" s="60">
        <f>AVERAGE(D11:D13)</f>
        <v>0.79999999999999993</v>
      </c>
      <c r="E65" s="63">
        <v>0</v>
      </c>
      <c r="F65" s="59">
        <f t="shared" si="30"/>
        <v>0</v>
      </c>
      <c r="G65" s="139" t="str">
        <f t="shared" si="24"/>
        <v>month</v>
      </c>
      <c r="H65" s="107">
        <v>0</v>
      </c>
      <c r="I65" s="60">
        <f>AVERAGE(I11:I13)</f>
        <v>0</v>
      </c>
      <c r="J65" s="63">
        <v>0</v>
      </c>
      <c r="K65" s="59">
        <f t="shared" si="31"/>
        <v>0</v>
      </c>
      <c r="L65" s="121">
        <f t="shared" si="25"/>
        <v>0</v>
      </c>
      <c r="M65" s="140" t="str">
        <f t="shared" si="26"/>
        <v>month</v>
      </c>
      <c r="N65" s="109">
        <v>0</v>
      </c>
      <c r="O65" s="110">
        <f>AVERAGE(O11:O13)</f>
        <v>0</v>
      </c>
      <c r="P65" s="111">
        <f t="shared" si="27"/>
        <v>0</v>
      </c>
      <c r="Q65" s="59">
        <f t="shared" si="32"/>
        <v>0</v>
      </c>
      <c r="R65" s="121">
        <f t="shared" si="28"/>
        <v>0</v>
      </c>
      <c r="S65" s="121">
        <f t="shared" si="29"/>
        <v>0</v>
      </c>
      <c r="T65" s="188"/>
    </row>
    <row r="66" spans="1:21">
      <c r="A66" s="108" t="s">
        <v>103</v>
      </c>
      <c r="B66" s="139" t="s">
        <v>79</v>
      </c>
      <c r="C66" s="107">
        <v>0</v>
      </c>
      <c r="D66" s="60">
        <v>0</v>
      </c>
      <c r="E66" s="63">
        <v>0</v>
      </c>
      <c r="F66" s="59">
        <f>D66*C66*E66</f>
        <v>0</v>
      </c>
      <c r="G66" s="139" t="str">
        <f t="shared" si="24"/>
        <v>each</v>
      </c>
      <c r="H66" s="107">
        <v>0</v>
      </c>
      <c r="I66" s="60">
        <v>0</v>
      </c>
      <c r="J66" s="63">
        <v>0</v>
      </c>
      <c r="K66" s="59">
        <f t="shared" si="31"/>
        <v>0</v>
      </c>
      <c r="L66" s="121">
        <f t="shared" si="25"/>
        <v>0</v>
      </c>
      <c r="M66" s="140" t="str">
        <f t="shared" si="26"/>
        <v>each</v>
      </c>
      <c r="N66" s="109">
        <v>0</v>
      </c>
      <c r="O66" s="110">
        <v>0</v>
      </c>
      <c r="P66" s="111">
        <f t="shared" si="27"/>
        <v>0</v>
      </c>
      <c r="Q66" s="59">
        <f t="shared" si="32"/>
        <v>0</v>
      </c>
      <c r="R66" s="121">
        <f t="shared" si="28"/>
        <v>0</v>
      </c>
      <c r="S66" s="121">
        <f t="shared" si="29"/>
        <v>0</v>
      </c>
      <c r="T66" s="188"/>
      <c r="U66" s="137" t="s">
        <v>222</v>
      </c>
    </row>
    <row r="67" spans="1:21">
      <c r="A67" s="108" t="s">
        <v>104</v>
      </c>
      <c r="B67" s="139" t="s">
        <v>79</v>
      </c>
      <c r="C67" s="107">
        <v>0</v>
      </c>
      <c r="D67" s="60">
        <v>0</v>
      </c>
      <c r="E67" s="63">
        <v>0</v>
      </c>
      <c r="F67" s="59">
        <f>D67*C67*E67</f>
        <v>0</v>
      </c>
      <c r="G67" s="139" t="str">
        <f t="shared" si="24"/>
        <v>each</v>
      </c>
      <c r="H67" s="107">
        <v>0</v>
      </c>
      <c r="I67" s="60">
        <v>0</v>
      </c>
      <c r="J67" s="63">
        <v>0</v>
      </c>
      <c r="K67" s="59">
        <f>I67*H67*J67</f>
        <v>0</v>
      </c>
      <c r="L67" s="121">
        <f t="shared" si="25"/>
        <v>0</v>
      </c>
      <c r="M67" s="140" t="str">
        <f t="shared" si="26"/>
        <v>each</v>
      </c>
      <c r="N67" s="109">
        <v>0</v>
      </c>
      <c r="O67" s="110">
        <v>0</v>
      </c>
      <c r="P67" s="111">
        <f t="shared" si="27"/>
        <v>0</v>
      </c>
      <c r="Q67" s="59">
        <f>O67*N67*P67</f>
        <v>0</v>
      </c>
      <c r="R67" s="121">
        <f t="shared" si="28"/>
        <v>0</v>
      </c>
      <c r="S67" s="121">
        <f t="shared" si="29"/>
        <v>0</v>
      </c>
      <c r="T67" s="188"/>
      <c r="U67" s="137" t="s">
        <v>223</v>
      </c>
    </row>
    <row r="68" spans="1:21">
      <c r="A68" s="76"/>
      <c r="B68" s="58"/>
      <c r="D68" s="101"/>
      <c r="E68" s="102"/>
      <c r="F68" s="70"/>
      <c r="G68" s="58"/>
      <c r="I68" s="101"/>
      <c r="J68" s="102"/>
      <c r="K68" s="70"/>
      <c r="L68" s="123"/>
      <c r="M68" s="58"/>
      <c r="O68" s="101"/>
      <c r="Q68" s="70"/>
      <c r="R68" s="123"/>
      <c r="S68" s="123"/>
      <c r="T68" s="62"/>
    </row>
    <row r="69" spans="1:21" ht="30">
      <c r="A69" s="77"/>
      <c r="B69" s="58"/>
      <c r="D69" s="101"/>
      <c r="E69" s="102"/>
      <c r="F69" s="70"/>
      <c r="G69" s="58"/>
      <c r="I69" s="101"/>
      <c r="J69" s="102"/>
      <c r="K69" s="70"/>
      <c r="L69" s="123"/>
      <c r="M69" s="58"/>
      <c r="O69" s="101"/>
      <c r="Q69" s="70"/>
      <c r="R69" s="123"/>
      <c r="S69" s="123"/>
      <c r="T69" s="62"/>
      <c r="U69" s="136" t="s">
        <v>224</v>
      </c>
    </row>
    <row r="70" spans="1:21" ht="30">
      <c r="A70" s="127" t="s">
        <v>124</v>
      </c>
      <c r="B70" s="58"/>
      <c r="D70" s="101"/>
      <c r="E70" s="102"/>
      <c r="F70" s="59"/>
      <c r="G70" s="58"/>
      <c r="I70" s="101"/>
      <c r="J70" s="102"/>
      <c r="K70" s="59"/>
      <c r="L70" s="121"/>
      <c r="M70" s="58"/>
      <c r="O70" s="101"/>
      <c r="P70" s="72"/>
      <c r="Q70" s="59"/>
      <c r="R70" s="121"/>
      <c r="S70" s="121"/>
      <c r="T70" s="62"/>
      <c r="U70" s="136" t="s">
        <v>212</v>
      </c>
    </row>
    <row r="71" spans="1:21">
      <c r="A71" s="108" t="s">
        <v>111</v>
      </c>
      <c r="B71" s="139" t="s">
        <v>98</v>
      </c>
      <c r="C71" s="107">
        <v>0</v>
      </c>
      <c r="D71" s="101"/>
      <c r="E71" s="63">
        <v>0</v>
      </c>
      <c r="F71" s="59">
        <f>C71*E71</f>
        <v>0</v>
      </c>
      <c r="G71" s="139" t="str">
        <f t="shared" ref="G71:G75" si="33">B71</f>
        <v>event</v>
      </c>
      <c r="H71" s="107">
        <v>0</v>
      </c>
      <c r="I71" s="101"/>
      <c r="J71" s="63">
        <v>0</v>
      </c>
      <c r="K71" s="59">
        <f>H71*J71</f>
        <v>0</v>
      </c>
      <c r="L71" s="121">
        <f>F71+K71</f>
        <v>0</v>
      </c>
      <c r="M71" s="140" t="str">
        <f>G71</f>
        <v>event</v>
      </c>
      <c r="N71" s="109">
        <v>0</v>
      </c>
      <c r="O71" s="101"/>
      <c r="P71" s="111">
        <f>E71</f>
        <v>0</v>
      </c>
      <c r="Q71" s="59">
        <f>N71*P71</f>
        <v>0</v>
      </c>
      <c r="R71" s="121">
        <f>Q71</f>
        <v>0</v>
      </c>
      <c r="S71" s="121">
        <f>L71+R71</f>
        <v>0</v>
      </c>
      <c r="T71" s="188"/>
      <c r="U71" s="137" t="s">
        <v>225</v>
      </c>
    </row>
    <row r="72" spans="1:21">
      <c r="A72" s="108" t="s">
        <v>112</v>
      </c>
      <c r="B72" s="139" t="s">
        <v>116</v>
      </c>
      <c r="C72" s="107">
        <v>0</v>
      </c>
      <c r="D72" s="101"/>
      <c r="E72" s="63">
        <v>0</v>
      </c>
      <c r="F72" s="59">
        <f t="shared" ref="F72:F74" si="34">C72*E72</f>
        <v>0</v>
      </c>
      <c r="G72" s="139" t="str">
        <f t="shared" si="33"/>
        <v>person</v>
      </c>
      <c r="H72" s="107">
        <v>0</v>
      </c>
      <c r="I72" s="101"/>
      <c r="J72" s="63">
        <v>0</v>
      </c>
      <c r="K72" s="59">
        <f t="shared" ref="K72:K75" si="35">H72*J72</f>
        <v>0</v>
      </c>
      <c r="L72" s="121">
        <f>F72+K72</f>
        <v>0</v>
      </c>
      <c r="M72" s="140" t="str">
        <f>G72</f>
        <v>person</v>
      </c>
      <c r="N72" s="109">
        <v>0</v>
      </c>
      <c r="O72" s="101"/>
      <c r="P72" s="111">
        <f>E72</f>
        <v>0</v>
      </c>
      <c r="Q72" s="59">
        <f t="shared" ref="Q72:Q73" si="36">N72*P72</f>
        <v>0</v>
      </c>
      <c r="R72" s="121">
        <f>Q72</f>
        <v>0</v>
      </c>
      <c r="S72" s="121">
        <f>L72+R72</f>
        <v>0</v>
      </c>
      <c r="T72" s="188"/>
      <c r="U72" s="137" t="s">
        <v>226</v>
      </c>
    </row>
    <row r="73" spans="1:21">
      <c r="A73" s="108" t="s">
        <v>113</v>
      </c>
      <c r="B73" s="139" t="s">
        <v>116</v>
      </c>
      <c r="C73" s="107">
        <v>0</v>
      </c>
      <c r="D73" s="101"/>
      <c r="E73" s="63">
        <v>0</v>
      </c>
      <c r="F73" s="59">
        <f t="shared" si="34"/>
        <v>0</v>
      </c>
      <c r="G73" s="139" t="str">
        <f t="shared" si="33"/>
        <v>person</v>
      </c>
      <c r="H73" s="107">
        <v>0</v>
      </c>
      <c r="I73" s="101"/>
      <c r="J73" s="63">
        <v>0</v>
      </c>
      <c r="K73" s="59">
        <f t="shared" si="35"/>
        <v>0</v>
      </c>
      <c r="L73" s="121">
        <f>F73+K73</f>
        <v>0</v>
      </c>
      <c r="M73" s="140" t="str">
        <f>G73</f>
        <v>person</v>
      </c>
      <c r="N73" s="109">
        <v>0</v>
      </c>
      <c r="O73" s="101"/>
      <c r="P73" s="111">
        <f>E73</f>
        <v>0</v>
      </c>
      <c r="Q73" s="59">
        <f t="shared" si="36"/>
        <v>0</v>
      </c>
      <c r="R73" s="121">
        <f>Q73</f>
        <v>0</v>
      </c>
      <c r="S73" s="121">
        <f>L73+R73</f>
        <v>0</v>
      </c>
      <c r="T73" s="188"/>
      <c r="U73" s="137" t="s">
        <v>226</v>
      </c>
    </row>
    <row r="74" spans="1:21">
      <c r="A74" s="108" t="s">
        <v>114</v>
      </c>
      <c r="B74" s="139" t="s">
        <v>98</v>
      </c>
      <c r="C74" s="107">
        <v>0</v>
      </c>
      <c r="D74" s="101"/>
      <c r="E74" s="63">
        <v>0</v>
      </c>
      <c r="F74" s="59">
        <f t="shared" si="34"/>
        <v>0</v>
      </c>
      <c r="G74" s="139" t="str">
        <f t="shared" si="33"/>
        <v>event</v>
      </c>
      <c r="H74" s="107">
        <v>0</v>
      </c>
      <c r="I74" s="101"/>
      <c r="J74" s="63">
        <v>0</v>
      </c>
      <c r="K74" s="59">
        <f>H74*J74</f>
        <v>0</v>
      </c>
      <c r="L74" s="121">
        <f>F74+K74</f>
        <v>0</v>
      </c>
      <c r="M74" s="140" t="str">
        <f>G74</f>
        <v>event</v>
      </c>
      <c r="N74" s="109">
        <v>0</v>
      </c>
      <c r="O74" s="101"/>
      <c r="P74" s="111">
        <f>E74</f>
        <v>0</v>
      </c>
      <c r="Q74" s="59">
        <f>N74*P74</f>
        <v>0</v>
      </c>
      <c r="R74" s="121">
        <f>Q74</f>
        <v>0</v>
      </c>
      <c r="S74" s="121">
        <f>L74+R74</f>
        <v>0</v>
      </c>
      <c r="T74" s="188"/>
      <c r="U74" s="137" t="s">
        <v>227</v>
      </c>
    </row>
    <row r="75" spans="1:21">
      <c r="A75" s="108" t="s">
        <v>115</v>
      </c>
      <c r="B75" s="139" t="s">
        <v>98</v>
      </c>
      <c r="C75" s="107">
        <v>0</v>
      </c>
      <c r="D75" s="101"/>
      <c r="E75" s="63">
        <v>0</v>
      </c>
      <c r="F75" s="59">
        <f>C75*E75</f>
        <v>0</v>
      </c>
      <c r="G75" s="139" t="str">
        <f t="shared" si="33"/>
        <v>event</v>
      </c>
      <c r="H75" s="107">
        <v>0</v>
      </c>
      <c r="I75" s="101"/>
      <c r="J75" s="63">
        <v>0</v>
      </c>
      <c r="K75" s="59">
        <f t="shared" si="35"/>
        <v>0</v>
      </c>
      <c r="L75" s="121">
        <f>F75+K75</f>
        <v>0</v>
      </c>
      <c r="M75" s="140" t="str">
        <f>G75</f>
        <v>event</v>
      </c>
      <c r="N75" s="109">
        <v>0</v>
      </c>
      <c r="O75" s="101"/>
      <c r="P75" s="111">
        <f>E75</f>
        <v>0</v>
      </c>
      <c r="Q75" s="59">
        <f t="shared" ref="Q75" si="37">N75*P75</f>
        <v>0</v>
      </c>
      <c r="R75" s="121">
        <f>Q75</f>
        <v>0</v>
      </c>
      <c r="S75" s="121">
        <f>L75+R75</f>
        <v>0</v>
      </c>
      <c r="T75" s="188"/>
      <c r="U75" s="137" t="s">
        <v>225</v>
      </c>
    </row>
    <row r="76" spans="1:21">
      <c r="A76" s="78"/>
      <c r="B76" s="75"/>
      <c r="D76" s="101"/>
      <c r="E76" s="102"/>
      <c r="F76" s="59"/>
      <c r="G76" s="75"/>
      <c r="I76" s="101"/>
      <c r="J76" s="102"/>
      <c r="K76" s="59"/>
      <c r="L76" s="121"/>
      <c r="M76" s="75"/>
      <c r="O76" s="101"/>
      <c r="P76" s="72"/>
      <c r="Q76" s="59"/>
      <c r="R76" s="121"/>
      <c r="S76" s="121"/>
      <c r="T76" s="62"/>
    </row>
    <row r="77" spans="1:21">
      <c r="A77" s="78"/>
      <c r="B77" s="75"/>
      <c r="D77" s="101"/>
      <c r="E77" s="102"/>
      <c r="F77" s="59">
        <f t="shared" ref="F77" si="38">D77*E77</f>
        <v>0</v>
      </c>
      <c r="G77" s="75"/>
      <c r="I77" s="101"/>
      <c r="J77" s="102"/>
      <c r="K77" s="59">
        <f t="shared" ref="K77" si="39">I77*J77</f>
        <v>0</v>
      </c>
      <c r="L77" s="121"/>
      <c r="M77" s="75"/>
      <c r="O77" s="101"/>
      <c r="P77" s="72"/>
      <c r="Q77" s="59">
        <f t="shared" ref="Q77" si="40">O77*P77</f>
        <v>0</v>
      </c>
      <c r="R77" s="121"/>
      <c r="S77" s="121"/>
      <c r="T77" s="62"/>
      <c r="U77" s="136" t="s">
        <v>145</v>
      </c>
    </row>
    <row r="78" spans="1:21">
      <c r="A78" s="108" t="s">
        <v>95</v>
      </c>
      <c r="B78" s="135" t="s">
        <v>69</v>
      </c>
      <c r="C78" s="107">
        <v>0</v>
      </c>
      <c r="D78" s="101"/>
      <c r="E78" s="63">
        <v>0</v>
      </c>
      <c r="F78" s="59">
        <f t="shared" ref="F78:F82" si="41">C78*E78</f>
        <v>0</v>
      </c>
      <c r="G78" s="135" t="str">
        <f t="shared" ref="G78:G82" si="42">B78</f>
        <v>trip</v>
      </c>
      <c r="H78" s="107">
        <v>0</v>
      </c>
      <c r="I78" s="101"/>
      <c r="J78" s="63">
        <v>0</v>
      </c>
      <c r="K78" s="59">
        <f t="shared" ref="K78:K82" si="43">H78*J78</f>
        <v>0</v>
      </c>
      <c r="L78" s="121">
        <f>F78+K78</f>
        <v>0</v>
      </c>
      <c r="M78" s="140" t="str">
        <f>G78</f>
        <v>trip</v>
      </c>
      <c r="N78" s="109">
        <v>0</v>
      </c>
      <c r="O78" s="101"/>
      <c r="P78" s="111">
        <f>E78</f>
        <v>0</v>
      </c>
      <c r="Q78" s="59">
        <f t="shared" ref="Q78:Q82" si="44">N78*P78</f>
        <v>0</v>
      </c>
      <c r="R78" s="121">
        <f>Q78</f>
        <v>0</v>
      </c>
      <c r="S78" s="121">
        <f>L78+R78</f>
        <v>0</v>
      </c>
      <c r="T78" s="188"/>
      <c r="U78" s="137" t="s">
        <v>92</v>
      </c>
    </row>
    <row r="79" spans="1:21">
      <c r="A79" s="108" t="s">
        <v>102</v>
      </c>
      <c r="B79" s="135" t="s">
        <v>69</v>
      </c>
      <c r="C79" s="107">
        <v>0</v>
      </c>
      <c r="D79" s="101"/>
      <c r="E79" s="63">
        <v>0</v>
      </c>
      <c r="F79" s="59">
        <f t="shared" si="41"/>
        <v>0</v>
      </c>
      <c r="G79" s="135" t="str">
        <f t="shared" si="42"/>
        <v>trip</v>
      </c>
      <c r="H79" s="107">
        <v>0</v>
      </c>
      <c r="I79" s="101"/>
      <c r="J79" s="63">
        <v>0</v>
      </c>
      <c r="K79" s="59">
        <f t="shared" si="43"/>
        <v>0</v>
      </c>
      <c r="L79" s="121">
        <f>F79+K79</f>
        <v>0</v>
      </c>
      <c r="M79" s="140" t="str">
        <f>G79</f>
        <v>trip</v>
      </c>
      <c r="N79" s="109">
        <v>0</v>
      </c>
      <c r="O79" s="101"/>
      <c r="P79" s="111">
        <f>E79</f>
        <v>0</v>
      </c>
      <c r="Q79" s="59">
        <f t="shared" si="44"/>
        <v>0</v>
      </c>
      <c r="R79" s="121">
        <f>Q79</f>
        <v>0</v>
      </c>
      <c r="S79" s="121">
        <f>L79+R79</f>
        <v>0</v>
      </c>
      <c r="T79" s="188"/>
      <c r="U79" s="137" t="s">
        <v>92</v>
      </c>
    </row>
    <row r="80" spans="1:21">
      <c r="A80" s="108" t="s">
        <v>96</v>
      </c>
      <c r="B80" s="135" t="s">
        <v>70</v>
      </c>
      <c r="C80" s="107">
        <v>0</v>
      </c>
      <c r="D80" s="101"/>
      <c r="E80" s="63">
        <v>0</v>
      </c>
      <c r="F80" s="59">
        <f t="shared" si="41"/>
        <v>0</v>
      </c>
      <c r="G80" s="135" t="str">
        <f t="shared" si="42"/>
        <v>night</v>
      </c>
      <c r="H80" s="107">
        <v>0</v>
      </c>
      <c r="I80" s="101"/>
      <c r="J80" s="63">
        <v>0</v>
      </c>
      <c r="K80" s="59">
        <f t="shared" si="43"/>
        <v>0</v>
      </c>
      <c r="L80" s="121">
        <f>F80+K80</f>
        <v>0</v>
      </c>
      <c r="M80" s="140" t="str">
        <f>G80</f>
        <v>night</v>
      </c>
      <c r="N80" s="109">
        <v>0</v>
      </c>
      <c r="O80" s="101"/>
      <c r="P80" s="111">
        <f>E80</f>
        <v>0</v>
      </c>
      <c r="Q80" s="59">
        <f t="shared" si="44"/>
        <v>0</v>
      </c>
      <c r="R80" s="121">
        <f>Q80</f>
        <v>0</v>
      </c>
      <c r="S80" s="121">
        <f>L80+R80</f>
        <v>0</v>
      </c>
      <c r="T80" s="188"/>
      <c r="U80" s="137" t="s">
        <v>100</v>
      </c>
    </row>
    <row r="81" spans="1:21">
      <c r="A81" s="108" t="s">
        <v>94</v>
      </c>
      <c r="B81" s="135" t="s">
        <v>71</v>
      </c>
      <c r="C81" s="107">
        <v>0</v>
      </c>
      <c r="D81" s="101"/>
      <c r="E81" s="63">
        <v>0</v>
      </c>
      <c r="F81" s="59">
        <f t="shared" si="41"/>
        <v>0</v>
      </c>
      <c r="G81" s="135" t="str">
        <f t="shared" si="42"/>
        <v>day</v>
      </c>
      <c r="H81" s="107">
        <v>0</v>
      </c>
      <c r="I81" s="101"/>
      <c r="J81" s="63">
        <v>0</v>
      </c>
      <c r="K81" s="59">
        <f t="shared" si="43"/>
        <v>0</v>
      </c>
      <c r="L81" s="121">
        <f>F81+K81</f>
        <v>0</v>
      </c>
      <c r="M81" s="140" t="str">
        <f>G81</f>
        <v>day</v>
      </c>
      <c r="N81" s="109">
        <v>0</v>
      </c>
      <c r="O81" s="101"/>
      <c r="P81" s="111">
        <f>E81</f>
        <v>0</v>
      </c>
      <c r="Q81" s="59">
        <f t="shared" si="44"/>
        <v>0</v>
      </c>
      <c r="R81" s="121">
        <f>Q81</f>
        <v>0</v>
      </c>
      <c r="S81" s="121">
        <f>L81+R81</f>
        <v>0</v>
      </c>
      <c r="T81" s="188"/>
      <c r="U81" s="137" t="s">
        <v>99</v>
      </c>
    </row>
    <row r="82" spans="1:21">
      <c r="A82" s="108" t="s">
        <v>72</v>
      </c>
      <c r="B82" s="135" t="s">
        <v>69</v>
      </c>
      <c r="C82" s="107">
        <v>0</v>
      </c>
      <c r="D82" s="101"/>
      <c r="E82" s="63">
        <v>0</v>
      </c>
      <c r="F82" s="59">
        <f t="shared" si="41"/>
        <v>0</v>
      </c>
      <c r="G82" s="135" t="str">
        <f t="shared" si="42"/>
        <v>trip</v>
      </c>
      <c r="H82" s="107">
        <v>0</v>
      </c>
      <c r="I82" s="101"/>
      <c r="J82" s="63">
        <v>0</v>
      </c>
      <c r="K82" s="59">
        <f t="shared" si="43"/>
        <v>0</v>
      </c>
      <c r="L82" s="121">
        <f>F82+K82</f>
        <v>0</v>
      </c>
      <c r="M82" s="140" t="str">
        <f>G82</f>
        <v>trip</v>
      </c>
      <c r="N82" s="109">
        <v>0</v>
      </c>
      <c r="O82" s="101"/>
      <c r="P82" s="111">
        <f>E82</f>
        <v>0</v>
      </c>
      <c r="Q82" s="59">
        <f t="shared" si="44"/>
        <v>0</v>
      </c>
      <c r="R82" s="121">
        <f>Q82</f>
        <v>0</v>
      </c>
      <c r="S82" s="121">
        <f>L82+R82</f>
        <v>0</v>
      </c>
      <c r="T82" s="188"/>
      <c r="U82" s="137" t="s">
        <v>101</v>
      </c>
    </row>
    <row r="83" spans="1:21">
      <c r="A83" s="69"/>
      <c r="B83" s="58"/>
      <c r="D83" s="101"/>
      <c r="E83" s="102"/>
      <c r="F83" s="59"/>
      <c r="G83" s="58"/>
      <c r="I83" s="101"/>
      <c r="J83" s="102"/>
      <c r="K83" s="59"/>
      <c r="L83" s="121"/>
      <c r="M83" s="58"/>
      <c r="O83" s="101"/>
      <c r="P83" s="72"/>
      <c r="Q83" s="59"/>
      <c r="R83" s="121"/>
      <c r="S83" s="121"/>
      <c r="T83" s="62"/>
    </row>
    <row r="84" spans="1:21">
      <c r="A84" s="127" t="s">
        <v>125</v>
      </c>
      <c r="B84" s="58"/>
      <c r="D84" s="101"/>
      <c r="E84" s="102"/>
      <c r="F84" s="59"/>
      <c r="G84" s="58"/>
      <c r="I84" s="101"/>
      <c r="J84" s="102"/>
      <c r="K84" s="59"/>
      <c r="L84" s="121"/>
      <c r="M84" s="58"/>
      <c r="O84" s="101"/>
      <c r="P84" s="72"/>
      <c r="Q84" s="59"/>
      <c r="R84" s="121"/>
      <c r="S84" s="121"/>
      <c r="T84" s="62"/>
      <c r="U84" s="136" t="s">
        <v>120</v>
      </c>
    </row>
    <row r="85" spans="1:21">
      <c r="A85" s="108" t="s">
        <v>111</v>
      </c>
      <c r="B85" s="139" t="s">
        <v>98</v>
      </c>
      <c r="C85" s="107">
        <v>0</v>
      </c>
      <c r="D85" s="101"/>
      <c r="E85" s="63">
        <v>0</v>
      </c>
      <c r="F85" s="59">
        <f t="shared" ref="F85:F89" si="45">C85*E85</f>
        <v>0</v>
      </c>
      <c r="G85" s="139" t="str">
        <f t="shared" ref="G85:G89" si="46">B85</f>
        <v>event</v>
      </c>
      <c r="H85" s="107">
        <v>0</v>
      </c>
      <c r="I85" s="101"/>
      <c r="J85" s="63">
        <v>0</v>
      </c>
      <c r="K85" s="59">
        <f t="shared" ref="K85:K89" si="47">H85*J85</f>
        <v>0</v>
      </c>
      <c r="L85" s="121">
        <f>F85+K85</f>
        <v>0</v>
      </c>
      <c r="M85" s="140" t="str">
        <f>G85</f>
        <v>event</v>
      </c>
      <c r="N85" s="109">
        <v>0</v>
      </c>
      <c r="O85" s="101"/>
      <c r="P85" s="111">
        <f>E85</f>
        <v>0</v>
      </c>
      <c r="Q85" s="59">
        <f t="shared" ref="Q85:Q89" si="48">N85*P85</f>
        <v>0</v>
      </c>
      <c r="R85" s="121">
        <f t="shared" ref="R85:R96" si="49">Q85</f>
        <v>0</v>
      </c>
      <c r="S85" s="121">
        <f t="shared" ref="S85:S96" si="50">L85+R85</f>
        <v>0</v>
      </c>
      <c r="T85" s="188"/>
      <c r="U85" s="137" t="s">
        <v>117</v>
      </c>
    </row>
    <row r="86" spans="1:21">
      <c r="A86" s="108" t="s">
        <v>112</v>
      </c>
      <c r="B86" s="139" t="s">
        <v>116</v>
      </c>
      <c r="C86" s="107">
        <v>0</v>
      </c>
      <c r="D86" s="101"/>
      <c r="E86" s="63">
        <v>0</v>
      </c>
      <c r="F86" s="59">
        <f t="shared" si="45"/>
        <v>0</v>
      </c>
      <c r="G86" s="139" t="str">
        <f t="shared" si="46"/>
        <v>person</v>
      </c>
      <c r="H86" s="107">
        <v>0</v>
      </c>
      <c r="I86" s="101"/>
      <c r="J86" s="63">
        <v>0</v>
      </c>
      <c r="K86" s="59">
        <f t="shared" si="47"/>
        <v>0</v>
      </c>
      <c r="L86" s="121">
        <f>F86+K86</f>
        <v>0</v>
      </c>
      <c r="M86" s="140" t="str">
        <f>G86</f>
        <v>person</v>
      </c>
      <c r="N86" s="109">
        <v>0</v>
      </c>
      <c r="O86" s="101"/>
      <c r="P86" s="111">
        <f>E86</f>
        <v>0</v>
      </c>
      <c r="Q86" s="59">
        <f t="shared" si="48"/>
        <v>0</v>
      </c>
      <c r="R86" s="121">
        <f t="shared" si="49"/>
        <v>0</v>
      </c>
      <c r="S86" s="121">
        <f t="shared" si="50"/>
        <v>0</v>
      </c>
      <c r="T86" s="188"/>
      <c r="U86" s="137" t="s">
        <v>117</v>
      </c>
    </row>
    <row r="87" spans="1:21">
      <c r="A87" s="108" t="s">
        <v>113</v>
      </c>
      <c r="B87" s="139" t="s">
        <v>116</v>
      </c>
      <c r="C87" s="107">
        <v>0</v>
      </c>
      <c r="D87" s="101"/>
      <c r="E87" s="63">
        <v>0</v>
      </c>
      <c r="F87" s="59">
        <f t="shared" si="45"/>
        <v>0</v>
      </c>
      <c r="G87" s="139" t="str">
        <f t="shared" si="46"/>
        <v>person</v>
      </c>
      <c r="H87" s="107">
        <v>0</v>
      </c>
      <c r="I87" s="101"/>
      <c r="J87" s="63">
        <v>0</v>
      </c>
      <c r="K87" s="59">
        <f t="shared" si="47"/>
        <v>0</v>
      </c>
      <c r="L87" s="121">
        <f>F87+K87</f>
        <v>0</v>
      </c>
      <c r="M87" s="140" t="str">
        <f>G87</f>
        <v>person</v>
      </c>
      <c r="N87" s="109">
        <v>0</v>
      </c>
      <c r="O87" s="101"/>
      <c r="P87" s="111">
        <f>E87</f>
        <v>0</v>
      </c>
      <c r="Q87" s="59">
        <f t="shared" si="48"/>
        <v>0</v>
      </c>
      <c r="R87" s="121">
        <f t="shared" si="49"/>
        <v>0</v>
      </c>
      <c r="S87" s="121">
        <f t="shared" si="50"/>
        <v>0</v>
      </c>
      <c r="T87" s="188"/>
      <c r="U87" s="137" t="s">
        <v>117</v>
      </c>
    </row>
    <row r="88" spans="1:21">
      <c r="A88" s="108" t="s">
        <v>114</v>
      </c>
      <c r="B88" s="139" t="s">
        <v>98</v>
      </c>
      <c r="C88" s="107">
        <v>0</v>
      </c>
      <c r="D88" s="101"/>
      <c r="E88" s="63">
        <v>0</v>
      </c>
      <c r="F88" s="59">
        <f t="shared" si="45"/>
        <v>0</v>
      </c>
      <c r="G88" s="139" t="str">
        <f t="shared" si="46"/>
        <v>event</v>
      </c>
      <c r="H88" s="107">
        <v>0</v>
      </c>
      <c r="I88" s="101"/>
      <c r="J88" s="63">
        <v>0</v>
      </c>
      <c r="K88" s="59">
        <f t="shared" si="47"/>
        <v>0</v>
      </c>
      <c r="L88" s="121">
        <f>F88+K88</f>
        <v>0</v>
      </c>
      <c r="M88" s="140" t="str">
        <f>G88</f>
        <v>event</v>
      </c>
      <c r="N88" s="109">
        <v>0</v>
      </c>
      <c r="O88" s="101"/>
      <c r="P88" s="111">
        <f>E88</f>
        <v>0</v>
      </c>
      <c r="Q88" s="59">
        <f t="shared" si="48"/>
        <v>0</v>
      </c>
      <c r="R88" s="121">
        <f t="shared" si="49"/>
        <v>0</v>
      </c>
      <c r="S88" s="121">
        <f t="shared" si="50"/>
        <v>0</v>
      </c>
      <c r="T88" s="188"/>
      <c r="U88" s="137" t="s">
        <v>117</v>
      </c>
    </row>
    <row r="89" spans="1:21">
      <c r="A89" s="108" t="s">
        <v>115</v>
      </c>
      <c r="B89" s="139" t="s">
        <v>98</v>
      </c>
      <c r="C89" s="107">
        <v>0</v>
      </c>
      <c r="D89" s="101"/>
      <c r="E89" s="63">
        <v>0</v>
      </c>
      <c r="F89" s="59">
        <f t="shared" si="45"/>
        <v>0</v>
      </c>
      <c r="G89" s="139" t="str">
        <f t="shared" si="46"/>
        <v>event</v>
      </c>
      <c r="H89" s="107">
        <v>0</v>
      </c>
      <c r="I89" s="101"/>
      <c r="J89" s="63">
        <v>0</v>
      </c>
      <c r="K89" s="59">
        <f t="shared" si="47"/>
        <v>0</v>
      </c>
      <c r="L89" s="121">
        <f>F89+K89</f>
        <v>0</v>
      </c>
      <c r="M89" s="140" t="str">
        <f>G89</f>
        <v>event</v>
      </c>
      <c r="N89" s="109">
        <v>0</v>
      </c>
      <c r="O89" s="101"/>
      <c r="P89" s="111">
        <f>E89</f>
        <v>0</v>
      </c>
      <c r="Q89" s="59">
        <f t="shared" si="48"/>
        <v>0</v>
      </c>
      <c r="R89" s="121">
        <f t="shared" si="49"/>
        <v>0</v>
      </c>
      <c r="S89" s="121">
        <f t="shared" si="50"/>
        <v>0</v>
      </c>
      <c r="T89" s="188"/>
      <c r="U89" s="137" t="s">
        <v>117</v>
      </c>
    </row>
    <row r="90" spans="1:21">
      <c r="A90" s="78"/>
      <c r="B90" s="75"/>
      <c r="D90" s="101"/>
      <c r="E90" s="102"/>
      <c r="F90" s="59"/>
      <c r="G90" s="75"/>
      <c r="I90" s="101"/>
      <c r="J90" s="102"/>
      <c r="K90" s="59"/>
      <c r="L90" s="121"/>
      <c r="M90" s="58"/>
      <c r="O90" s="101"/>
      <c r="P90" s="111"/>
      <c r="Q90" s="59"/>
      <c r="R90" s="121">
        <f t="shared" si="49"/>
        <v>0</v>
      </c>
      <c r="S90" s="121">
        <f t="shared" si="50"/>
        <v>0</v>
      </c>
      <c r="T90" s="188"/>
    </row>
    <row r="91" spans="1:21" ht="30">
      <c r="A91" s="78"/>
      <c r="B91" s="75"/>
      <c r="D91" s="101"/>
      <c r="E91" s="102"/>
      <c r="F91" s="59"/>
      <c r="G91" s="75"/>
      <c r="I91" s="101"/>
      <c r="J91" s="102"/>
      <c r="K91" s="59"/>
      <c r="L91" s="121"/>
      <c r="M91" s="75"/>
      <c r="O91" s="101"/>
      <c r="P91" s="72"/>
      <c r="Q91" s="59"/>
      <c r="R91" s="121">
        <f t="shared" si="49"/>
        <v>0</v>
      </c>
      <c r="S91" s="121">
        <f t="shared" si="50"/>
        <v>0</v>
      </c>
      <c r="T91" s="62"/>
      <c r="U91" s="136" t="s">
        <v>228</v>
      </c>
    </row>
    <row r="92" spans="1:21">
      <c r="A92" s="108" t="s">
        <v>95</v>
      </c>
      <c r="B92" s="135" t="s">
        <v>69</v>
      </c>
      <c r="C92" s="107">
        <v>0</v>
      </c>
      <c r="D92" s="101"/>
      <c r="E92" s="63">
        <v>0</v>
      </c>
      <c r="F92" s="59">
        <f t="shared" ref="F92:F96" si="51">C92*E92</f>
        <v>0</v>
      </c>
      <c r="G92" s="135" t="str">
        <f t="shared" ref="G92:G96" si="52">B92</f>
        <v>trip</v>
      </c>
      <c r="H92" s="107">
        <v>0</v>
      </c>
      <c r="I92" s="101"/>
      <c r="J92" s="63">
        <v>0</v>
      </c>
      <c r="K92" s="59">
        <f t="shared" ref="K92:K96" si="53">H92*J92</f>
        <v>0</v>
      </c>
      <c r="L92" s="121">
        <f>F92+K92</f>
        <v>0</v>
      </c>
      <c r="M92" s="140" t="str">
        <f>G92</f>
        <v>trip</v>
      </c>
      <c r="N92" s="109">
        <v>0</v>
      </c>
      <c r="O92" s="101"/>
      <c r="P92" s="111">
        <f>E92</f>
        <v>0</v>
      </c>
      <c r="Q92" s="59">
        <f t="shared" ref="Q92:Q96" si="54">N92*P92</f>
        <v>0</v>
      </c>
      <c r="R92" s="121">
        <f t="shared" si="49"/>
        <v>0</v>
      </c>
      <c r="S92" s="121">
        <f t="shared" si="50"/>
        <v>0</v>
      </c>
      <c r="T92" s="188"/>
      <c r="U92" s="137" t="s">
        <v>229</v>
      </c>
    </row>
    <row r="93" spans="1:21">
      <c r="A93" s="108" t="s">
        <v>102</v>
      </c>
      <c r="B93" s="135" t="s">
        <v>69</v>
      </c>
      <c r="C93" s="107">
        <v>0</v>
      </c>
      <c r="D93" s="101"/>
      <c r="E93" s="63">
        <v>0</v>
      </c>
      <c r="F93" s="59">
        <f t="shared" si="51"/>
        <v>0</v>
      </c>
      <c r="G93" s="135" t="str">
        <f t="shared" si="52"/>
        <v>trip</v>
      </c>
      <c r="H93" s="107">
        <v>0</v>
      </c>
      <c r="I93" s="101"/>
      <c r="J93" s="63">
        <v>0</v>
      </c>
      <c r="K93" s="59">
        <f t="shared" si="53"/>
        <v>0</v>
      </c>
      <c r="L93" s="121">
        <f>F93+K93</f>
        <v>0</v>
      </c>
      <c r="M93" s="140" t="str">
        <f>G93</f>
        <v>trip</v>
      </c>
      <c r="N93" s="109">
        <v>0</v>
      </c>
      <c r="O93" s="101"/>
      <c r="P93" s="111">
        <f>E93</f>
        <v>0</v>
      </c>
      <c r="Q93" s="59">
        <f t="shared" si="54"/>
        <v>0</v>
      </c>
      <c r="R93" s="121">
        <f t="shared" si="49"/>
        <v>0</v>
      </c>
      <c r="S93" s="121">
        <f t="shared" si="50"/>
        <v>0</v>
      </c>
      <c r="T93" s="188"/>
      <c r="U93" s="137" t="s">
        <v>230</v>
      </c>
    </row>
    <row r="94" spans="1:21">
      <c r="A94" s="108" t="s">
        <v>96</v>
      </c>
      <c r="B94" s="135" t="s">
        <v>70</v>
      </c>
      <c r="C94" s="107">
        <v>0</v>
      </c>
      <c r="D94" s="101"/>
      <c r="E94" s="63">
        <v>0</v>
      </c>
      <c r="F94" s="59">
        <f t="shared" si="51"/>
        <v>0</v>
      </c>
      <c r="G94" s="135" t="str">
        <f t="shared" si="52"/>
        <v>night</v>
      </c>
      <c r="H94" s="107">
        <v>0</v>
      </c>
      <c r="I94" s="101"/>
      <c r="J94" s="63">
        <v>0</v>
      </c>
      <c r="K94" s="59">
        <f t="shared" si="53"/>
        <v>0</v>
      </c>
      <c r="L94" s="121">
        <f>F94+K94</f>
        <v>0</v>
      </c>
      <c r="M94" s="140" t="str">
        <f>G94</f>
        <v>night</v>
      </c>
      <c r="N94" s="109">
        <v>0</v>
      </c>
      <c r="O94" s="101"/>
      <c r="P94" s="111">
        <f>E94</f>
        <v>0</v>
      </c>
      <c r="Q94" s="59">
        <f t="shared" si="54"/>
        <v>0</v>
      </c>
      <c r="R94" s="121">
        <f t="shared" si="49"/>
        <v>0</v>
      </c>
      <c r="S94" s="121">
        <f t="shared" si="50"/>
        <v>0</v>
      </c>
      <c r="T94" s="188"/>
      <c r="U94" s="137" t="s">
        <v>231</v>
      </c>
    </row>
    <row r="95" spans="1:21">
      <c r="A95" s="108" t="s">
        <v>94</v>
      </c>
      <c r="B95" s="135" t="s">
        <v>71</v>
      </c>
      <c r="C95" s="107">
        <v>0</v>
      </c>
      <c r="D95" s="101"/>
      <c r="E95" s="63">
        <v>0</v>
      </c>
      <c r="F95" s="59">
        <f t="shared" si="51"/>
        <v>0</v>
      </c>
      <c r="G95" s="135" t="str">
        <f t="shared" si="52"/>
        <v>day</v>
      </c>
      <c r="H95" s="107">
        <v>0</v>
      </c>
      <c r="I95" s="101"/>
      <c r="J95" s="63">
        <v>0</v>
      </c>
      <c r="K95" s="59">
        <f t="shared" si="53"/>
        <v>0</v>
      </c>
      <c r="L95" s="121">
        <f>F95+K95</f>
        <v>0</v>
      </c>
      <c r="M95" s="140" t="str">
        <f>G95</f>
        <v>day</v>
      </c>
      <c r="N95" s="109">
        <v>0</v>
      </c>
      <c r="O95" s="101"/>
      <c r="P95" s="111">
        <f>E95</f>
        <v>0</v>
      </c>
      <c r="Q95" s="59">
        <f t="shared" si="54"/>
        <v>0</v>
      </c>
      <c r="R95" s="121">
        <f t="shared" si="49"/>
        <v>0</v>
      </c>
      <c r="S95" s="121">
        <f t="shared" si="50"/>
        <v>0</v>
      </c>
      <c r="T95" s="188"/>
      <c r="U95" s="137" t="s">
        <v>232</v>
      </c>
    </row>
    <row r="96" spans="1:21">
      <c r="A96" s="108" t="s">
        <v>72</v>
      </c>
      <c r="B96" s="135" t="s">
        <v>69</v>
      </c>
      <c r="C96" s="107">
        <v>0</v>
      </c>
      <c r="D96" s="101"/>
      <c r="E96" s="63">
        <v>0</v>
      </c>
      <c r="F96" s="59">
        <f t="shared" si="51"/>
        <v>0</v>
      </c>
      <c r="G96" s="135" t="str">
        <f t="shared" si="52"/>
        <v>trip</v>
      </c>
      <c r="H96" s="107">
        <v>0</v>
      </c>
      <c r="I96" s="101"/>
      <c r="J96" s="63">
        <v>0</v>
      </c>
      <c r="K96" s="59">
        <f t="shared" si="53"/>
        <v>0</v>
      </c>
      <c r="L96" s="121">
        <f>F96+K96</f>
        <v>0</v>
      </c>
      <c r="M96" s="140" t="str">
        <f>G96</f>
        <v>trip</v>
      </c>
      <c r="N96" s="109">
        <v>0</v>
      </c>
      <c r="O96" s="101"/>
      <c r="P96" s="111">
        <f>E96</f>
        <v>0</v>
      </c>
      <c r="Q96" s="59">
        <f t="shared" si="54"/>
        <v>0</v>
      </c>
      <c r="R96" s="121">
        <f t="shared" si="49"/>
        <v>0</v>
      </c>
      <c r="S96" s="121">
        <f t="shared" si="50"/>
        <v>0</v>
      </c>
      <c r="T96" s="188"/>
      <c r="U96" s="137" t="s">
        <v>233</v>
      </c>
    </row>
    <row r="97" spans="1:21">
      <c r="A97" s="69"/>
      <c r="B97" s="58"/>
      <c r="D97" s="101"/>
      <c r="E97" s="102"/>
      <c r="F97" s="59"/>
      <c r="G97" s="58"/>
      <c r="I97" s="101"/>
      <c r="J97" s="102"/>
      <c r="K97" s="59"/>
      <c r="L97" s="121"/>
      <c r="M97" s="58"/>
      <c r="O97" s="101"/>
      <c r="P97" s="72"/>
      <c r="Q97" s="59"/>
      <c r="R97" s="121"/>
      <c r="S97" s="121"/>
      <c r="T97" s="62"/>
    </row>
    <row r="98" spans="1:21" ht="30">
      <c r="A98" s="127" t="s">
        <v>123</v>
      </c>
      <c r="B98" s="58"/>
      <c r="D98" s="101"/>
      <c r="E98" s="102"/>
      <c r="F98" s="59"/>
      <c r="G98" s="58"/>
      <c r="I98" s="101"/>
      <c r="J98" s="102"/>
      <c r="K98" s="59"/>
      <c r="L98" s="121"/>
      <c r="M98" s="58"/>
      <c r="O98" s="101"/>
      <c r="P98" s="72"/>
      <c r="Q98" s="59"/>
      <c r="R98" s="121"/>
      <c r="S98" s="121"/>
      <c r="T98" s="62"/>
      <c r="U98" s="136" t="s">
        <v>212</v>
      </c>
    </row>
    <row r="99" spans="1:21">
      <c r="A99" s="108" t="s">
        <v>111</v>
      </c>
      <c r="B99" s="139" t="s">
        <v>98</v>
      </c>
      <c r="C99" s="107">
        <v>0</v>
      </c>
      <c r="D99" s="101"/>
      <c r="E99" s="63">
        <v>0</v>
      </c>
      <c r="F99" s="59">
        <f t="shared" ref="F99:F103" si="55">C99*E99</f>
        <v>0</v>
      </c>
      <c r="G99" s="139" t="str">
        <f t="shared" ref="G99:G103" si="56">B99</f>
        <v>event</v>
      </c>
      <c r="H99" s="107">
        <v>0</v>
      </c>
      <c r="I99" s="101"/>
      <c r="J99" s="63">
        <v>0</v>
      </c>
      <c r="K99" s="59">
        <f t="shared" ref="K99:K103" si="57">H99*J99</f>
        <v>0</v>
      </c>
      <c r="L99" s="121">
        <f>F99+K99</f>
        <v>0</v>
      </c>
      <c r="M99" s="140" t="str">
        <f>G99</f>
        <v>event</v>
      </c>
      <c r="N99" s="109">
        <v>0</v>
      </c>
      <c r="O99" s="101"/>
      <c r="P99" s="111">
        <f>E99</f>
        <v>0</v>
      </c>
      <c r="Q99" s="59">
        <f t="shared" ref="Q99:Q103" si="58">N99*P99</f>
        <v>0</v>
      </c>
      <c r="R99" s="121">
        <f>Q99</f>
        <v>0</v>
      </c>
      <c r="S99" s="121">
        <f>L99+R99</f>
        <v>0</v>
      </c>
      <c r="T99" s="188"/>
      <c r="U99" s="137" t="s">
        <v>234</v>
      </c>
    </row>
    <row r="100" spans="1:21">
      <c r="A100" s="108" t="s">
        <v>112</v>
      </c>
      <c r="B100" s="139" t="s">
        <v>116</v>
      </c>
      <c r="C100" s="107">
        <v>0</v>
      </c>
      <c r="D100" s="101"/>
      <c r="E100" s="63">
        <v>0</v>
      </c>
      <c r="F100" s="59">
        <f t="shared" si="55"/>
        <v>0</v>
      </c>
      <c r="G100" s="139" t="str">
        <f t="shared" si="56"/>
        <v>person</v>
      </c>
      <c r="H100" s="107">
        <v>0</v>
      </c>
      <c r="I100" s="101"/>
      <c r="J100" s="63">
        <v>0</v>
      </c>
      <c r="K100" s="59">
        <f t="shared" si="57"/>
        <v>0</v>
      </c>
      <c r="L100" s="121">
        <f>F100+K100</f>
        <v>0</v>
      </c>
      <c r="M100" s="140" t="str">
        <f>G100</f>
        <v>person</v>
      </c>
      <c r="N100" s="109">
        <v>0</v>
      </c>
      <c r="O100" s="101"/>
      <c r="P100" s="111">
        <f>E100</f>
        <v>0</v>
      </c>
      <c r="Q100" s="59">
        <f t="shared" si="58"/>
        <v>0</v>
      </c>
      <c r="R100" s="121">
        <f>Q100</f>
        <v>0</v>
      </c>
      <c r="S100" s="121">
        <f>L100+R100</f>
        <v>0</v>
      </c>
      <c r="T100" s="188"/>
      <c r="U100" s="137" t="s">
        <v>225</v>
      </c>
    </row>
    <row r="101" spans="1:21">
      <c r="A101" s="108" t="s">
        <v>113</v>
      </c>
      <c r="B101" s="139" t="s">
        <v>116</v>
      </c>
      <c r="C101" s="107">
        <v>0</v>
      </c>
      <c r="D101" s="101"/>
      <c r="E101" s="63">
        <v>0</v>
      </c>
      <c r="F101" s="59">
        <f t="shared" si="55"/>
        <v>0</v>
      </c>
      <c r="G101" s="139" t="str">
        <f t="shared" si="56"/>
        <v>person</v>
      </c>
      <c r="H101" s="107">
        <v>0</v>
      </c>
      <c r="I101" s="101"/>
      <c r="J101" s="63">
        <v>0</v>
      </c>
      <c r="K101" s="59">
        <f t="shared" si="57"/>
        <v>0</v>
      </c>
      <c r="L101" s="121">
        <f>F101+K101</f>
        <v>0</v>
      </c>
      <c r="M101" s="140" t="str">
        <f>G101</f>
        <v>person</v>
      </c>
      <c r="N101" s="109">
        <v>0</v>
      </c>
      <c r="O101" s="101"/>
      <c r="P101" s="111">
        <f>E101</f>
        <v>0</v>
      </c>
      <c r="Q101" s="59">
        <f t="shared" si="58"/>
        <v>0</v>
      </c>
      <c r="R101" s="121">
        <f>Q101</f>
        <v>0</v>
      </c>
      <c r="S101" s="121">
        <f>L101+R101</f>
        <v>0</v>
      </c>
      <c r="T101" s="188"/>
      <c r="U101" s="137" t="s">
        <v>226</v>
      </c>
    </row>
    <row r="102" spans="1:21">
      <c r="A102" s="108" t="s">
        <v>114</v>
      </c>
      <c r="B102" s="139" t="s">
        <v>98</v>
      </c>
      <c r="C102" s="107">
        <v>0</v>
      </c>
      <c r="D102" s="101"/>
      <c r="E102" s="63">
        <v>0</v>
      </c>
      <c r="F102" s="59">
        <f t="shared" si="55"/>
        <v>0</v>
      </c>
      <c r="G102" s="139" t="str">
        <f t="shared" si="56"/>
        <v>event</v>
      </c>
      <c r="H102" s="107">
        <v>0</v>
      </c>
      <c r="I102" s="101"/>
      <c r="J102" s="63">
        <v>0</v>
      </c>
      <c r="K102" s="59">
        <f t="shared" si="57"/>
        <v>0</v>
      </c>
      <c r="L102" s="121">
        <f>F102+K102</f>
        <v>0</v>
      </c>
      <c r="M102" s="140" t="str">
        <f>G102</f>
        <v>event</v>
      </c>
      <c r="N102" s="109">
        <v>0</v>
      </c>
      <c r="O102" s="101"/>
      <c r="P102" s="111">
        <f>E102</f>
        <v>0</v>
      </c>
      <c r="Q102" s="59">
        <f t="shared" si="58"/>
        <v>0</v>
      </c>
      <c r="R102" s="121">
        <f>Q102</f>
        <v>0</v>
      </c>
      <c r="S102" s="121">
        <f>L102+R102</f>
        <v>0</v>
      </c>
      <c r="T102" s="188"/>
      <c r="U102" s="137" t="s">
        <v>227</v>
      </c>
    </row>
    <row r="103" spans="1:21">
      <c r="A103" s="108" t="s">
        <v>115</v>
      </c>
      <c r="B103" s="139" t="s">
        <v>98</v>
      </c>
      <c r="C103" s="107">
        <v>0</v>
      </c>
      <c r="D103" s="101"/>
      <c r="E103" s="63">
        <v>0</v>
      </c>
      <c r="F103" s="59">
        <f t="shared" si="55"/>
        <v>0</v>
      </c>
      <c r="G103" s="139" t="str">
        <f t="shared" si="56"/>
        <v>event</v>
      </c>
      <c r="H103" s="107">
        <v>0</v>
      </c>
      <c r="I103" s="101"/>
      <c r="J103" s="63">
        <v>0</v>
      </c>
      <c r="K103" s="59">
        <f t="shared" si="57"/>
        <v>0</v>
      </c>
      <c r="L103" s="121">
        <f>F103+K103</f>
        <v>0</v>
      </c>
      <c r="M103" s="140" t="str">
        <f>G103</f>
        <v>event</v>
      </c>
      <c r="N103" s="109">
        <v>0</v>
      </c>
      <c r="O103" s="101"/>
      <c r="P103" s="111">
        <f>E103</f>
        <v>0</v>
      </c>
      <c r="Q103" s="59">
        <f t="shared" si="58"/>
        <v>0</v>
      </c>
      <c r="R103" s="121">
        <f>Q103</f>
        <v>0</v>
      </c>
      <c r="S103" s="121">
        <f>L103+R103</f>
        <v>0</v>
      </c>
      <c r="T103" s="188"/>
      <c r="U103" s="137" t="s">
        <v>225</v>
      </c>
    </row>
    <row r="104" spans="1:21">
      <c r="A104" s="104"/>
      <c r="B104" s="75"/>
      <c r="D104" s="101"/>
      <c r="E104" s="102"/>
      <c r="F104" s="59"/>
      <c r="G104" s="75"/>
      <c r="I104" s="101"/>
      <c r="J104" s="102"/>
      <c r="K104" s="59"/>
      <c r="L104" s="121"/>
      <c r="M104" s="58"/>
      <c r="O104" s="101"/>
      <c r="P104" s="102"/>
      <c r="Q104" s="59"/>
      <c r="R104" s="121"/>
      <c r="S104" s="121"/>
      <c r="T104" s="106"/>
    </row>
    <row r="105" spans="1:21" ht="30">
      <c r="A105" s="78"/>
      <c r="B105" s="75"/>
      <c r="D105" s="101"/>
      <c r="E105" s="102"/>
      <c r="F105" s="59"/>
      <c r="G105" s="75"/>
      <c r="I105" s="101"/>
      <c r="J105" s="102"/>
      <c r="K105" s="59"/>
      <c r="L105" s="121"/>
      <c r="M105" s="75"/>
      <c r="O105" s="101"/>
      <c r="P105" s="72"/>
      <c r="Q105" s="59"/>
      <c r="R105" s="121"/>
      <c r="S105" s="121"/>
      <c r="T105" s="62"/>
      <c r="U105" s="136" t="s">
        <v>235</v>
      </c>
    </row>
    <row r="106" spans="1:21">
      <c r="A106" s="108" t="s">
        <v>95</v>
      </c>
      <c r="B106" s="135" t="s">
        <v>69</v>
      </c>
      <c r="C106" s="107">
        <v>0</v>
      </c>
      <c r="D106" s="101"/>
      <c r="E106" s="63">
        <v>0</v>
      </c>
      <c r="F106" s="59">
        <f t="shared" ref="F106:F110" si="59">C106*E106</f>
        <v>0</v>
      </c>
      <c r="G106" s="135" t="str">
        <f t="shared" ref="G106:G110" si="60">B106</f>
        <v>trip</v>
      </c>
      <c r="H106" s="107">
        <v>0</v>
      </c>
      <c r="I106" s="101"/>
      <c r="J106" s="63">
        <v>0</v>
      </c>
      <c r="K106" s="59">
        <f t="shared" ref="K106:K110" si="61">H106*J106</f>
        <v>0</v>
      </c>
      <c r="L106" s="121">
        <f>F106+K106</f>
        <v>0</v>
      </c>
      <c r="M106" s="140" t="str">
        <f>G106</f>
        <v>trip</v>
      </c>
      <c r="N106" s="109">
        <v>0</v>
      </c>
      <c r="O106" s="101"/>
      <c r="P106" s="111">
        <f>E106</f>
        <v>0</v>
      </c>
      <c r="Q106" s="59">
        <f t="shared" ref="Q106:Q110" si="62">N106*P106</f>
        <v>0</v>
      </c>
      <c r="R106" s="121">
        <f>Q106</f>
        <v>0</v>
      </c>
      <c r="S106" s="121">
        <f>L106+R106</f>
        <v>0</v>
      </c>
      <c r="T106" s="188"/>
      <c r="U106" s="137" t="s">
        <v>229</v>
      </c>
    </row>
    <row r="107" spans="1:21">
      <c r="A107" s="108" t="s">
        <v>102</v>
      </c>
      <c r="B107" s="135" t="s">
        <v>69</v>
      </c>
      <c r="C107" s="107">
        <v>0</v>
      </c>
      <c r="D107" s="101"/>
      <c r="E107" s="63">
        <v>0</v>
      </c>
      <c r="F107" s="59">
        <f t="shared" si="59"/>
        <v>0</v>
      </c>
      <c r="G107" s="135" t="str">
        <f t="shared" si="60"/>
        <v>trip</v>
      </c>
      <c r="H107" s="107">
        <v>0</v>
      </c>
      <c r="I107" s="101"/>
      <c r="J107" s="63">
        <v>0</v>
      </c>
      <c r="K107" s="59">
        <f t="shared" si="61"/>
        <v>0</v>
      </c>
      <c r="L107" s="121">
        <f>F107+K107</f>
        <v>0</v>
      </c>
      <c r="M107" s="140" t="str">
        <f>G107</f>
        <v>trip</v>
      </c>
      <c r="N107" s="109">
        <v>0</v>
      </c>
      <c r="O107" s="101"/>
      <c r="P107" s="111">
        <f>E107</f>
        <v>0</v>
      </c>
      <c r="Q107" s="59">
        <f t="shared" si="62"/>
        <v>0</v>
      </c>
      <c r="R107" s="121">
        <f>Q107</f>
        <v>0</v>
      </c>
      <c r="S107" s="121">
        <f>L107+R107</f>
        <v>0</v>
      </c>
      <c r="T107" s="188"/>
      <c r="U107" s="137" t="s">
        <v>230</v>
      </c>
    </row>
    <row r="108" spans="1:21">
      <c r="A108" s="108" t="s">
        <v>96</v>
      </c>
      <c r="B108" s="135" t="s">
        <v>70</v>
      </c>
      <c r="C108" s="107">
        <v>0</v>
      </c>
      <c r="D108" s="101"/>
      <c r="E108" s="63">
        <v>0</v>
      </c>
      <c r="F108" s="59">
        <f t="shared" si="59"/>
        <v>0</v>
      </c>
      <c r="G108" s="135" t="str">
        <f t="shared" si="60"/>
        <v>night</v>
      </c>
      <c r="H108" s="107">
        <v>0</v>
      </c>
      <c r="I108" s="101"/>
      <c r="J108" s="63">
        <v>0</v>
      </c>
      <c r="K108" s="59">
        <f t="shared" si="61"/>
        <v>0</v>
      </c>
      <c r="L108" s="121">
        <f>F108+K108</f>
        <v>0</v>
      </c>
      <c r="M108" s="140" t="str">
        <f>G108</f>
        <v>night</v>
      </c>
      <c r="N108" s="109">
        <v>0</v>
      </c>
      <c r="O108" s="101"/>
      <c r="P108" s="111">
        <f>E108</f>
        <v>0</v>
      </c>
      <c r="Q108" s="59">
        <f t="shared" si="62"/>
        <v>0</v>
      </c>
      <c r="R108" s="121">
        <f>Q108</f>
        <v>0</v>
      </c>
      <c r="S108" s="121">
        <f>L108+R108</f>
        <v>0</v>
      </c>
      <c r="T108" s="188"/>
      <c r="U108" s="137" t="s">
        <v>231</v>
      </c>
    </row>
    <row r="109" spans="1:21">
      <c r="A109" s="108" t="s">
        <v>94</v>
      </c>
      <c r="B109" s="135" t="s">
        <v>71</v>
      </c>
      <c r="C109" s="107">
        <v>0</v>
      </c>
      <c r="D109" s="101"/>
      <c r="E109" s="63">
        <v>0</v>
      </c>
      <c r="F109" s="59">
        <f t="shared" si="59"/>
        <v>0</v>
      </c>
      <c r="G109" s="135" t="str">
        <f t="shared" si="60"/>
        <v>day</v>
      </c>
      <c r="H109" s="107">
        <v>0</v>
      </c>
      <c r="I109" s="101"/>
      <c r="J109" s="63">
        <v>0</v>
      </c>
      <c r="K109" s="59">
        <f t="shared" si="61"/>
        <v>0</v>
      </c>
      <c r="L109" s="121">
        <f>F109+K109</f>
        <v>0</v>
      </c>
      <c r="M109" s="140" t="str">
        <f>G109</f>
        <v>day</v>
      </c>
      <c r="N109" s="109">
        <v>0</v>
      </c>
      <c r="O109" s="101"/>
      <c r="P109" s="111">
        <f>E109</f>
        <v>0</v>
      </c>
      <c r="Q109" s="59">
        <f t="shared" si="62"/>
        <v>0</v>
      </c>
      <c r="R109" s="121">
        <f>Q109</f>
        <v>0</v>
      </c>
      <c r="S109" s="121">
        <f>L109+R109</f>
        <v>0</v>
      </c>
      <c r="T109" s="188"/>
      <c r="U109" s="137" t="s">
        <v>232</v>
      </c>
    </row>
    <row r="110" spans="1:21">
      <c r="A110" s="108" t="s">
        <v>72</v>
      </c>
      <c r="B110" s="135" t="s">
        <v>69</v>
      </c>
      <c r="C110" s="107">
        <v>0</v>
      </c>
      <c r="D110" s="101"/>
      <c r="E110" s="63">
        <v>0</v>
      </c>
      <c r="F110" s="59">
        <f t="shared" si="59"/>
        <v>0</v>
      </c>
      <c r="G110" s="135" t="str">
        <f t="shared" si="60"/>
        <v>trip</v>
      </c>
      <c r="H110" s="107">
        <v>0</v>
      </c>
      <c r="I110" s="101"/>
      <c r="J110" s="63">
        <v>0</v>
      </c>
      <c r="K110" s="59">
        <f t="shared" si="61"/>
        <v>0</v>
      </c>
      <c r="L110" s="121">
        <f>F110+K110</f>
        <v>0</v>
      </c>
      <c r="M110" s="140" t="str">
        <f>G110</f>
        <v>trip</v>
      </c>
      <c r="N110" s="109">
        <v>0</v>
      </c>
      <c r="O110" s="101"/>
      <c r="P110" s="111">
        <f>E110</f>
        <v>0</v>
      </c>
      <c r="Q110" s="59">
        <f t="shared" si="62"/>
        <v>0</v>
      </c>
      <c r="R110" s="121">
        <f>Q110</f>
        <v>0</v>
      </c>
      <c r="S110" s="121">
        <f>L110+R110</f>
        <v>0</v>
      </c>
      <c r="T110" s="188"/>
      <c r="U110" s="137" t="s">
        <v>236</v>
      </c>
    </row>
    <row r="111" spans="1:21" s="57" customFormat="1">
      <c r="A111" s="64" t="s">
        <v>85</v>
      </c>
      <c r="B111" s="65"/>
      <c r="C111" s="45"/>
      <c r="D111" s="101"/>
      <c r="E111" s="102"/>
      <c r="F111" s="79">
        <f>SUM(F62:F110)</f>
        <v>0</v>
      </c>
      <c r="G111" s="65"/>
      <c r="H111" s="45"/>
      <c r="I111" s="101"/>
      <c r="J111" s="102"/>
      <c r="K111" s="79">
        <f>SUM(K62:K110)</f>
        <v>0</v>
      </c>
      <c r="L111" s="121">
        <f>SUM(L62:L110)</f>
        <v>0</v>
      </c>
      <c r="M111" s="65"/>
      <c r="N111" s="45"/>
      <c r="O111" s="101"/>
      <c r="P111" s="66"/>
      <c r="Q111" s="67">
        <f>SUM(Q62:Q110)</f>
        <v>0</v>
      </c>
      <c r="R111" s="122">
        <f>SUM(R62:R110)</f>
        <v>0</v>
      </c>
      <c r="S111" s="122">
        <f>SUM(S62:S110)</f>
        <v>0</v>
      </c>
      <c r="T111" s="68"/>
      <c r="U111" s="136"/>
    </row>
    <row r="112" spans="1:21" s="57" customFormat="1">
      <c r="A112" s="80"/>
      <c r="B112" s="65"/>
      <c r="C112" s="53"/>
      <c r="D112" s="54"/>
      <c r="E112" s="66"/>
      <c r="F112" s="67"/>
      <c r="G112" s="65"/>
      <c r="H112" s="53"/>
      <c r="I112" s="54"/>
      <c r="J112" s="66"/>
      <c r="K112" s="67"/>
      <c r="L112" s="121"/>
      <c r="M112" s="65"/>
      <c r="N112" s="53"/>
      <c r="O112" s="54"/>
      <c r="P112" s="66"/>
      <c r="Q112" s="67"/>
      <c r="R112" s="121"/>
      <c r="S112" s="121"/>
      <c r="T112" s="68"/>
      <c r="U112" s="136"/>
    </row>
    <row r="113" spans="1:21" s="57" customFormat="1" ht="15">
      <c r="A113" s="81" t="s">
        <v>86</v>
      </c>
      <c r="B113" s="82"/>
      <c r="C113" s="83"/>
      <c r="D113" s="84"/>
      <c r="E113" s="85"/>
      <c r="F113" s="86">
        <f>F20+F29+F48+F53+F58+F111</f>
        <v>0</v>
      </c>
      <c r="G113" s="82"/>
      <c r="H113" s="83"/>
      <c r="I113" s="84"/>
      <c r="J113" s="85"/>
      <c r="K113" s="86">
        <f>K20+K29+K48+K53+K58+K111</f>
        <v>0</v>
      </c>
      <c r="L113" s="130">
        <f>L20+L29+L48+L53+L58+L111</f>
        <v>0</v>
      </c>
      <c r="M113" s="82"/>
      <c r="N113" s="83"/>
      <c r="O113" s="84"/>
      <c r="P113" s="85"/>
      <c r="Q113" s="86">
        <f>Q20+Q29+Q48+Q53+Q58+Q111</f>
        <v>0</v>
      </c>
      <c r="R113" s="130">
        <f>R20+R29+R48+R53+R58+R111</f>
        <v>0</v>
      </c>
      <c r="S113" s="130">
        <f>S20+S29+S48+S53+S58+S111</f>
        <v>0</v>
      </c>
      <c r="T113" s="68"/>
      <c r="U113" s="136"/>
    </row>
    <row r="114" spans="1:21" s="57" customFormat="1">
      <c r="A114" s="80"/>
      <c r="B114" s="65"/>
      <c r="C114" s="53"/>
      <c r="D114" s="54"/>
      <c r="E114" s="66"/>
      <c r="F114" s="67"/>
      <c r="G114" s="65"/>
      <c r="H114" s="53"/>
      <c r="I114" s="54"/>
      <c r="J114" s="66"/>
      <c r="K114" s="67"/>
      <c r="L114" s="131"/>
      <c r="M114" s="65"/>
      <c r="N114" s="53"/>
      <c r="O114" s="54"/>
      <c r="P114" s="66"/>
      <c r="Q114" s="67"/>
      <c r="R114" s="131"/>
      <c r="S114" s="131"/>
      <c r="T114" s="68"/>
      <c r="U114" s="136"/>
    </row>
    <row r="115" spans="1:21" s="57" customFormat="1" ht="108.5">
      <c r="A115" s="64" t="s">
        <v>87</v>
      </c>
      <c r="B115" s="58"/>
      <c r="C115" s="45"/>
      <c r="D115" s="44"/>
      <c r="E115" s="46"/>
      <c r="F115" s="70">
        <f>F20+F29+F48+F58+F111</f>
        <v>0</v>
      </c>
      <c r="G115" s="58"/>
      <c r="H115" s="45"/>
      <c r="I115" s="44"/>
      <c r="J115" s="46"/>
      <c r="K115" s="70">
        <f>K20+K29+K48+K58+K111</f>
        <v>0</v>
      </c>
      <c r="L115" s="70">
        <f>L20+L29+L48+L58+L111</f>
        <v>0</v>
      </c>
      <c r="M115" s="65"/>
      <c r="N115" s="53"/>
      <c r="O115" s="54"/>
      <c r="P115" s="66"/>
      <c r="Q115" s="67">
        <v>0</v>
      </c>
      <c r="R115" s="131">
        <v>0</v>
      </c>
      <c r="S115" s="131">
        <f>L115+R115</f>
        <v>0</v>
      </c>
      <c r="T115" s="68"/>
      <c r="U115" s="137" t="s">
        <v>237</v>
      </c>
    </row>
    <row r="116" spans="1:21" s="57" customFormat="1">
      <c r="A116" s="87" t="s">
        <v>88</v>
      </c>
      <c r="B116" s="65"/>
      <c r="C116" s="53"/>
      <c r="D116" s="61">
        <v>0.1</v>
      </c>
      <c r="E116" s="66"/>
      <c r="F116" s="67">
        <f>F115*D116</f>
        <v>0</v>
      </c>
      <c r="G116" s="65"/>
      <c r="H116" s="53"/>
      <c r="I116" s="61">
        <v>0.1</v>
      </c>
      <c r="J116" s="66"/>
      <c r="K116" s="67">
        <f>K115*I116</f>
        <v>0</v>
      </c>
      <c r="L116" s="132">
        <f>L115*D116</f>
        <v>0</v>
      </c>
      <c r="M116" s="65"/>
      <c r="N116" s="53"/>
      <c r="O116" s="61">
        <v>0</v>
      </c>
      <c r="P116" s="66"/>
      <c r="Q116" s="67">
        <v>0</v>
      </c>
      <c r="R116" s="131">
        <v>0</v>
      </c>
      <c r="S116" s="132">
        <f>S115*D116</f>
        <v>0</v>
      </c>
      <c r="T116" s="68"/>
      <c r="U116" s="136"/>
    </row>
    <row r="117" spans="1:21" s="57" customFormat="1">
      <c r="A117" s="88"/>
      <c r="B117" s="89"/>
      <c r="C117" s="90"/>
      <c r="D117" s="91"/>
      <c r="E117" s="92"/>
      <c r="F117" s="93"/>
      <c r="G117" s="89"/>
      <c r="H117" s="90"/>
      <c r="I117" s="91"/>
      <c r="J117" s="92"/>
      <c r="K117" s="93"/>
      <c r="L117" s="133"/>
      <c r="M117" s="89"/>
      <c r="N117" s="90"/>
      <c r="O117" s="91"/>
      <c r="P117" s="92"/>
      <c r="Q117" s="93"/>
      <c r="R117" s="133"/>
      <c r="S117" s="133"/>
      <c r="T117" s="68"/>
      <c r="U117" s="136"/>
    </row>
    <row r="118" spans="1:21" s="99" customFormat="1">
      <c r="A118" s="94" t="s">
        <v>89</v>
      </c>
      <c r="B118" s="95"/>
      <c r="C118" s="96"/>
      <c r="D118" s="97"/>
      <c r="E118" s="92"/>
      <c r="F118" s="93">
        <f>F113+F116</f>
        <v>0</v>
      </c>
      <c r="G118" s="95"/>
      <c r="H118" s="96"/>
      <c r="I118" s="97"/>
      <c r="J118" s="92"/>
      <c r="K118" s="93">
        <f>K113+K116</f>
        <v>0</v>
      </c>
      <c r="L118" s="134">
        <f>L113+L116</f>
        <v>0</v>
      </c>
      <c r="M118" s="95"/>
      <c r="N118" s="96"/>
      <c r="O118" s="97"/>
      <c r="P118" s="92"/>
      <c r="Q118" s="93">
        <f>Q113+Q116</f>
        <v>0</v>
      </c>
      <c r="R118" s="134">
        <f>R113+R116</f>
        <v>0</v>
      </c>
      <c r="S118" s="134">
        <f>S113+S116</f>
        <v>0</v>
      </c>
      <c r="T118" s="98"/>
      <c r="U118" s="136"/>
    </row>
    <row r="119" spans="1:21">
      <c r="U119" s="136"/>
    </row>
  </sheetData>
  <sheetProtection insertColumns="0" insertRows="0" deleteRows="0"/>
  <phoneticPr fontId="10" type="noConversion"/>
  <printOptions horizontalCentered="1"/>
  <pageMargins left="0.7" right="0.7" top="0.75" bottom="0.75" header="0.3" footer="0.3"/>
  <pageSetup scale="40" fitToHeight="0" orientation="landscape" useFirstPageNumber="1" r:id="rId1"/>
  <headerFooter>
    <oddFooter xml:space="preserve">&amp;Cp &amp;P of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Additional Tables</vt:lpstr>
      <vt:lpstr>Summary Budget</vt:lpstr>
      <vt:lpstr>INSTRUCTIONS</vt:lpstr>
      <vt:lpstr>Detailed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2022-07-20T17:57:10Z</dcterms:created>
  <dcterms:modified xsi:type="dcterms:W3CDTF">2023-06-29T17:12:34Z</dcterms:modified>
  <cp:category/>
  <cp:contentStatus/>
</cp:coreProperties>
</file>