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LA8434\Desktop\2024 Demandes\PSG bureau etude\"/>
    </mc:Choice>
  </mc:AlternateContent>
  <xr:revisionPtr revIDLastSave="0" documentId="10_ncr:100000_{58F080B4-5ADC-42D2-8644-7763197F5EF4}" xr6:coauthVersionLast="31" xr6:coauthVersionMax="46" xr10:uidLastSave="{00000000-0000-0000-0000-000000000000}"/>
  <bookViews>
    <workbookView xWindow="-110" yWindow="-110" windowWidth="19420" windowHeight="11620" xr2:uid="{00000000-000D-0000-FFFF-FFFF00000000}"/>
  </bookViews>
  <sheets>
    <sheet name="Analyse offres" sheetId="5" r:id="rId1"/>
  </sheets>
  <definedNames>
    <definedName name="_xlnm.Print_Area" localSheetId="0">'Analyse offres'!$A$1:$I$92</definedName>
  </definedNames>
  <calcPr calcId="179017"/>
</workbook>
</file>

<file path=xl/calcChain.xml><?xml version="1.0" encoding="utf-8"?>
<calcChain xmlns="http://schemas.openxmlformats.org/spreadsheetml/2006/main">
  <c r="I61" i="5" l="1"/>
  <c r="H61" i="5"/>
  <c r="G61" i="5"/>
  <c r="F61" i="5"/>
  <c r="E61" i="5"/>
  <c r="D61" i="5"/>
  <c r="C61" i="5"/>
  <c r="I52" i="5"/>
  <c r="H52" i="5"/>
  <c r="G52" i="5"/>
  <c r="F52" i="5"/>
  <c r="E52" i="5"/>
  <c r="D52" i="5"/>
  <c r="C52" i="5"/>
  <c r="C43" i="5" l="1"/>
  <c r="C63" i="5" s="1"/>
  <c r="C34" i="5"/>
  <c r="C25" i="5"/>
  <c r="F86" i="5" l="1"/>
  <c r="H86" i="5"/>
  <c r="I86" i="5"/>
  <c r="C86" i="5"/>
  <c r="I43" i="5"/>
  <c r="H43" i="5"/>
  <c r="G43" i="5"/>
  <c r="F43" i="5"/>
  <c r="E43" i="5"/>
  <c r="D43" i="5"/>
  <c r="C68" i="5"/>
  <c r="D68" i="5"/>
  <c r="E68" i="5"/>
  <c r="F68" i="5"/>
  <c r="G68" i="5"/>
  <c r="H68" i="5"/>
  <c r="I68" i="5"/>
  <c r="H34" i="5" l="1"/>
  <c r="H63" i="5" s="1"/>
  <c r="H69" i="5" l="1"/>
  <c r="G34" i="5"/>
  <c r="G63" i="5" s="1"/>
  <c r="G69" i="5" l="1"/>
  <c r="G81" i="5"/>
  <c r="D81" i="5"/>
  <c r="E85" i="5" s="1"/>
  <c r="E86" i="5" s="1"/>
  <c r="C69" i="5" l="1"/>
  <c r="C70" i="5" s="1"/>
  <c r="G74" i="5" l="1"/>
  <c r="G84" i="5" s="1"/>
  <c r="D74" i="5"/>
  <c r="D84" i="5" s="1"/>
  <c r="I34" i="5"/>
  <c r="I63" i="5" s="1"/>
  <c r="F34" i="5"/>
  <c r="F63" i="5" s="1"/>
  <c r="E34" i="5"/>
  <c r="E63" i="5" s="1"/>
  <c r="D34" i="5"/>
  <c r="D63" i="5" s="1"/>
  <c r="E69" i="5" l="1"/>
  <c r="D69" i="5"/>
  <c r="F69" i="5"/>
  <c r="I69" i="5"/>
  <c r="G70" i="5" s="1"/>
  <c r="G83" i="5" s="1"/>
  <c r="G86" i="5" s="1"/>
  <c r="D70" i="5" l="1"/>
  <c r="D83" i="5" s="1"/>
  <c r="D86" i="5" s="1"/>
</calcChain>
</file>

<file path=xl/sharedStrings.xml><?xml version="1.0" encoding="utf-8"?>
<sst xmlns="http://schemas.openxmlformats.org/spreadsheetml/2006/main" count="137" uniqueCount="108">
  <si>
    <t>Echelle de notation</t>
  </si>
  <si>
    <t>1.1</t>
  </si>
  <si>
    <t>2.1</t>
  </si>
  <si>
    <t>1.3</t>
  </si>
  <si>
    <t>1.2</t>
  </si>
  <si>
    <t>2.3</t>
  </si>
  <si>
    <t>2.2</t>
  </si>
  <si>
    <t xml:space="preserve">Evaluation de l'offre technique </t>
  </si>
  <si>
    <t>1.</t>
  </si>
  <si>
    <t>2.</t>
  </si>
  <si>
    <t>TOTAL notation offre financière</t>
  </si>
  <si>
    <t>Evaluation de l'équipe des experts</t>
  </si>
  <si>
    <t>Sous-Total (1)</t>
  </si>
  <si>
    <t>Sous-Total (2)</t>
  </si>
  <si>
    <t>Evaluation de la proposition technique</t>
  </si>
  <si>
    <t>TOTAL notation offre financier</t>
  </si>
  <si>
    <t>Eval. 1</t>
  </si>
  <si>
    <t>Eval. 2</t>
  </si>
  <si>
    <t>Eval. 3</t>
  </si>
  <si>
    <t>TOTAL (PAR EVALUATEUR) notation offre technique</t>
  </si>
  <si>
    <t>Critères d'évaluation</t>
  </si>
  <si>
    <t>No.</t>
  </si>
  <si>
    <t>TOTAL (MOYENNE DES EVALUATEURS) notation offre technique</t>
  </si>
  <si>
    <t>Activité</t>
  </si>
  <si>
    <t>Programme :</t>
  </si>
  <si>
    <t xml:space="preserve">PN : </t>
  </si>
  <si>
    <t>Contrat/Mission/Activité :</t>
  </si>
  <si>
    <t>Contractant/Nom :</t>
  </si>
  <si>
    <t>ND</t>
  </si>
  <si>
    <t>Période :</t>
  </si>
  <si>
    <t>Evaluation des offres</t>
  </si>
  <si>
    <t>Programme de maintien de la Biodiversité et Gestion durable des Forêts (GIZ/BGF)</t>
  </si>
  <si>
    <t>Attribution du marché :</t>
  </si>
  <si>
    <t>Montant (USD)</t>
  </si>
  <si>
    <t>Evaluateurs (nom / fonction / date et signature) :</t>
  </si>
  <si>
    <t>Niveau de compréhension des objectifs, cohérence de la stratégie proposée avec les résultats attendus</t>
  </si>
  <si>
    <t>Conformité des activités proposées et du calendrier indicatif avec les TDR</t>
  </si>
  <si>
    <t>Logique de l'approche, qualité et cohérence de la méthodologie et des outils proposés</t>
  </si>
  <si>
    <t>Evaluation de l'offre financière</t>
  </si>
  <si>
    <t>TOTAL GENERAL notations offre technique et financière</t>
  </si>
  <si>
    <t>19.2068.5</t>
  </si>
  <si>
    <t>L'offre sera techniquement acceptée si elle obtient 65% des points ou plus</t>
  </si>
  <si>
    <t>1.1.1</t>
  </si>
  <si>
    <t>1.1.2</t>
  </si>
  <si>
    <t>1.1.4</t>
  </si>
  <si>
    <t>1.2.2</t>
  </si>
  <si>
    <t>1.2.4</t>
  </si>
  <si>
    <t>Sous-Total (1.1)</t>
  </si>
  <si>
    <t>Sous-Total (1.2)</t>
  </si>
  <si>
    <t>1.3.1</t>
  </si>
  <si>
    <t>1.3.4</t>
  </si>
  <si>
    <t>Sous-Total (1.3)</t>
  </si>
  <si>
    <t>Étude sur le potentiel agricole dans les zones de savane du Maniema</t>
  </si>
  <si>
    <t>Formation et qualification</t>
  </si>
  <si>
    <t>Maitrise parfaite du français et du swahili (écrit et parlé) ;</t>
  </si>
  <si>
    <t>1.1.6</t>
  </si>
  <si>
    <t>1.2.5</t>
  </si>
  <si>
    <t>1.3.2</t>
  </si>
  <si>
    <t>1.3.5</t>
  </si>
  <si>
    <t>1.3.6</t>
  </si>
  <si>
    <t>1.3.7</t>
  </si>
  <si>
    <t xml:space="preserve">Autorisation de fonctionnement </t>
  </si>
  <si>
    <t>RCCM</t>
  </si>
  <si>
    <t>Niveau d’organisation, de coordination et expérience du bureau.</t>
  </si>
  <si>
    <t>3</t>
  </si>
  <si>
    <t>Présentation de l’entreprise</t>
  </si>
  <si>
    <t xml:space="preserve">Expert principal </t>
  </si>
  <si>
    <t>Connaissance de contexte de travail dans la province du Maniema et particulièrement dans le milieu rural</t>
  </si>
  <si>
    <t>1.4</t>
  </si>
  <si>
    <t>Préparation PIREDD (P.O. X.X.X - X.X.XX)</t>
  </si>
  <si>
    <t>Evaluation administration</t>
  </si>
  <si>
    <t>TOTAL administration</t>
  </si>
  <si>
    <t>TOTAL aspects administratives</t>
  </si>
  <si>
    <t xml:space="preserve">1.2.1 </t>
  </si>
  <si>
    <t>Très bonne connaissance de la stratégie national REDD+</t>
  </si>
  <si>
    <t>Connaissance approfondie des outils informatiques</t>
  </si>
  <si>
    <t>Connaissance approfondie des outils informatiques ;</t>
  </si>
  <si>
    <r>
      <rPr>
        <sz val="11"/>
        <color rgb="FF000000"/>
        <rFont val="Arial"/>
        <family val="2"/>
      </rPr>
      <t>Connaissance de contexte de travail dans la province du Maniema et particulièrement dans le milieu rural</t>
    </r>
    <r>
      <rPr>
        <sz val="11"/>
        <rFont val="Arial"/>
        <family val="2"/>
      </rPr>
      <t xml:space="preserve"> </t>
    </r>
  </si>
  <si>
    <t>1.2.3</t>
  </si>
  <si>
    <t>1.3.3</t>
  </si>
  <si>
    <t>Complémentarité de l'équipe et approche genre</t>
  </si>
  <si>
    <t>Au moins 10 ans d’expérience dans la coordination des projets</t>
  </si>
  <si>
    <t>Expérience dans la cartographie, SIG bureautique et ArcGIS</t>
  </si>
  <si>
    <t xml:space="preserve">1.1.3 </t>
  </si>
  <si>
    <t>1.1.5</t>
  </si>
  <si>
    <t>Très bonne connaissance de la stratégie national REDD+ et des aspects d’aménagement du territoire</t>
  </si>
  <si>
    <t>PSG CFCL</t>
  </si>
  <si>
    <t>Expérience dans la conduite de l'élaboration de PSGs</t>
  </si>
  <si>
    <t>Pool Experts PSG</t>
  </si>
  <si>
    <t>Expérience dans la supervision de l'élaboration de PSG</t>
  </si>
  <si>
    <r>
      <t>Maitrise parfaite du français et du swahili (écrit et parlé)</t>
    </r>
    <r>
      <rPr>
        <sz val="11"/>
        <color rgb="FF000000"/>
        <rFont val="Arial"/>
        <family val="2"/>
      </rPr>
      <t xml:space="preserve"> ;</t>
    </r>
  </si>
  <si>
    <t>Pool Expert Foresterie/SIG</t>
  </si>
  <si>
    <r>
      <rPr>
        <i/>
        <sz val="11"/>
        <color rgb="FF000000"/>
        <rFont val="Arial"/>
        <family val="2"/>
      </rPr>
      <t>Maitrise des instruments forestiers (Clinomètre Suunto, boussole, compas forestier, Vertex et/ou laser, ruban diamètrique/circonférentiel, etc</t>
    </r>
    <r>
      <rPr>
        <sz val="11"/>
        <color rgb="FF000000"/>
        <rFont val="Arial"/>
        <family val="2"/>
      </rPr>
      <t>.)</t>
    </r>
  </si>
  <si>
    <t>Avoir assuré des travaux sur la cartographie avec d’autres partenaires dans le passé ;</t>
  </si>
  <si>
    <t xml:space="preserve">Connaissance approfondie des outils informatiques, </t>
  </si>
  <si>
    <t>Pool Botanistes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</si>
  <si>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Maitrise de GPS et boussole 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</si>
  <si>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Maitrise parfaite du français et du swahili (écrit et parlé) ;</t>
    </r>
  </si>
  <si>
    <t>Pool Zoologistes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</si>
  <si>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Maîtrise de noms scientifiques des animaux ;</t>
    </r>
  </si>
  <si>
    <t xml:space="preserve">Connaissance des arbres des forêts tropicales et de la sous-région, </t>
  </si>
  <si>
    <t>Maîtrise de noms scientifiques des arbres ;</t>
  </si>
  <si>
    <t>Maitrise de GPS et boussole ;</t>
  </si>
  <si>
    <t xml:space="preserve">Connaissance de la faune des forêts tropicales et de la sous-région, </t>
  </si>
  <si>
    <t>minimum 7 ans d’expérience dans GRN</t>
  </si>
  <si>
    <t>minimum 7 ans expérience dans la thématique de la gestion durable des ressources forestières.</t>
  </si>
  <si>
    <t>minimum 3 ans expérience dans la dans la collecte de données écologiques</t>
  </si>
  <si>
    <t>minimum 5 ans expérience en 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</si>
</sst>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u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7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Symbol"/>
      <family val="1"/>
      <charset val="2"/>
    </font>
    <font>
      <i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64">
    <xf numFmtId="0" fontId="0" fillId="0" borderId="0" xfId="0"/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49" fontId="2" fillId="0" borderId="0" xfId="0" applyNumberFormat="1" applyFont="1" applyAlignment="1">
      <alignment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49" fontId="3" fillId="6" borderId="3" xfId="0" applyNumberFormat="1" applyFont="1" applyFill="1" applyBorder="1" applyAlignment="1">
      <alignment vertical="center"/>
    </xf>
    <xf numFmtId="49" fontId="3" fillId="5" borderId="3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Border="1"/>
    <xf numFmtId="49" fontId="3" fillId="4" borderId="3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2" fillId="0" borderId="0" xfId="0" applyFont="1" applyBorder="1" applyAlignment="1"/>
    <xf numFmtId="0" fontId="8" fillId="0" borderId="0" xfId="0" applyFont="1" applyBorder="1" applyAlignment="1">
      <alignment vertical="center"/>
    </xf>
    <xf numFmtId="49" fontId="12" fillId="3" borderId="1" xfId="0" applyNumberFormat="1" applyFont="1" applyFill="1" applyBorder="1" applyAlignment="1">
      <alignment horizontal="left" vertical="center"/>
    </xf>
    <xf numFmtId="49" fontId="12" fillId="6" borderId="1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3" fillId="0" borderId="0" xfId="0" applyFont="1" applyBorder="1" applyAlignment="1">
      <alignment vertical="top"/>
    </xf>
    <xf numFmtId="0" fontId="3" fillId="6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9" fontId="3" fillId="3" borderId="3" xfId="1" applyFont="1" applyFill="1" applyBorder="1" applyAlignment="1">
      <alignment horizontal="center" vertical="center"/>
    </xf>
    <xf numFmtId="9" fontId="3" fillId="6" borderId="3" xfId="1" applyFont="1" applyFill="1" applyBorder="1" applyAlignment="1">
      <alignment horizontal="center" vertical="center"/>
    </xf>
    <xf numFmtId="9" fontId="3" fillId="5" borderId="3" xfId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Border="1" applyAlignment="1"/>
    <xf numFmtId="0" fontId="7" fillId="0" borderId="0" xfId="0" applyFont="1" applyAlignment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49" fontId="17" fillId="4" borderId="3" xfId="0" applyNumberFormat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49" fontId="17" fillId="2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" fillId="6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49" fontId="3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49" fontId="3" fillId="8" borderId="3" xfId="0" applyNumberFormat="1" applyFont="1" applyFill="1" applyBorder="1" applyAlignment="1">
      <alignment vertical="center"/>
    </xf>
    <xf numFmtId="0" fontId="1" fillId="8" borderId="3" xfId="0" applyFont="1" applyFill="1" applyBorder="1" applyAlignment="1">
      <alignment vertical="center" wrapText="1"/>
    </xf>
    <xf numFmtId="9" fontId="3" fillId="8" borderId="3" xfId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12" fillId="8" borderId="1" xfId="0" applyNumberFormat="1" applyFont="1" applyFill="1" applyBorder="1" applyAlignment="1">
      <alignment horizontal="left" vertical="center"/>
    </xf>
    <xf numFmtId="0" fontId="17" fillId="8" borderId="4" xfId="0" applyFont="1" applyFill="1" applyBorder="1" applyAlignment="1">
      <alignment horizontal="center" vertical="center" wrapText="1"/>
    </xf>
    <xf numFmtId="49" fontId="2" fillId="7" borderId="0" xfId="0" applyNumberFormat="1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3" fillId="8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" fillId="0" borderId="0" xfId="0" applyFont="1"/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indent="4"/>
    </xf>
    <xf numFmtId="0" fontId="21" fillId="0" borderId="0" xfId="0" applyFont="1"/>
    <xf numFmtId="0" fontId="11" fillId="0" borderId="0" xfId="0" applyFont="1" applyAlignment="1">
      <alignment horizontal="left" vertical="center" indent="4"/>
    </xf>
    <xf numFmtId="0" fontId="21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indent="2"/>
    </xf>
    <xf numFmtId="0" fontId="2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indent="4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"/>
  <sheetViews>
    <sheetView tabSelected="1" topLeftCell="A56" zoomScale="90" zoomScaleNormal="90" zoomScaleSheetLayoutView="70" zoomScalePageLayoutView="36" workbookViewId="0">
      <pane xSplit="1" topLeftCell="B1" activePane="topRight" state="frozen"/>
      <selection activeCell="A12" sqref="A12"/>
      <selection pane="topRight" activeCell="C41" sqref="C41"/>
    </sheetView>
  </sheetViews>
  <sheetFormatPr defaultColWidth="11.54296875" defaultRowHeight="14" x14ac:dyDescent="0.3"/>
  <cols>
    <col min="1" max="1" width="6.7265625" style="20" customWidth="1"/>
    <col min="2" max="2" width="93.08984375" style="84" customWidth="1"/>
    <col min="3" max="3" width="11.453125" style="4" customWidth="1"/>
    <col min="4" max="9" width="6.7265625" style="4" customWidth="1"/>
    <col min="10" max="16384" width="11.54296875" style="4"/>
  </cols>
  <sheetData>
    <row r="1" spans="1:9" ht="18" hidden="1" customHeight="1" x14ac:dyDescent="0.4">
      <c r="A1" s="81" t="s">
        <v>23</v>
      </c>
      <c r="B1" s="83"/>
      <c r="D1" s="25"/>
      <c r="E1" s="25"/>
      <c r="F1" s="26"/>
      <c r="H1" s="3"/>
    </row>
    <row r="2" spans="1:9" ht="14" hidden="1" customHeight="1" x14ac:dyDescent="0.3">
      <c r="A2" s="35"/>
      <c r="B2" s="83"/>
      <c r="C2" s="12"/>
      <c r="D2" s="27"/>
      <c r="E2" s="27"/>
      <c r="F2" s="28"/>
      <c r="G2" s="12"/>
      <c r="H2" s="29"/>
      <c r="I2" s="12"/>
    </row>
    <row r="3" spans="1:9" s="30" customFormat="1" ht="14" hidden="1" customHeight="1" x14ac:dyDescent="0.3">
      <c r="A3" s="32" t="s">
        <v>24</v>
      </c>
      <c r="B3" s="78"/>
      <c r="C3" s="31" t="s">
        <v>31</v>
      </c>
      <c r="D3" s="31"/>
      <c r="E3" s="31"/>
      <c r="F3" s="31"/>
      <c r="G3" s="31"/>
      <c r="H3" s="31"/>
      <c r="I3" s="35"/>
    </row>
    <row r="4" spans="1:9" s="30" customFormat="1" ht="14" hidden="1" customHeight="1" x14ac:dyDescent="0.3">
      <c r="A4" s="32" t="s">
        <v>25</v>
      </c>
      <c r="B4" s="78"/>
      <c r="C4" s="31" t="s">
        <v>40</v>
      </c>
      <c r="D4" s="31"/>
      <c r="E4" s="31"/>
      <c r="F4" s="31"/>
      <c r="G4" s="31"/>
      <c r="H4" s="31"/>
      <c r="I4" s="35"/>
    </row>
    <row r="5" spans="1:9" s="30" customFormat="1" ht="14" hidden="1" customHeight="1" x14ac:dyDescent="0.3">
      <c r="A5" s="33" t="s">
        <v>26</v>
      </c>
      <c r="B5" s="79"/>
      <c r="C5" s="34" t="s">
        <v>69</v>
      </c>
      <c r="D5" s="34"/>
      <c r="E5" s="34"/>
      <c r="F5" s="34"/>
      <c r="G5" s="34"/>
      <c r="H5" s="34"/>
      <c r="I5" s="35"/>
    </row>
    <row r="6" spans="1:9" s="30" customFormat="1" ht="14" hidden="1" customHeight="1" x14ac:dyDescent="0.3">
      <c r="A6" s="33"/>
      <c r="B6" s="79"/>
      <c r="C6" s="69" t="s">
        <v>52</v>
      </c>
      <c r="D6" s="34"/>
      <c r="E6" s="34"/>
      <c r="F6" s="34"/>
      <c r="G6" s="34"/>
      <c r="H6" s="34"/>
      <c r="I6" s="35"/>
    </row>
    <row r="7" spans="1:9" s="30" customFormat="1" ht="14" hidden="1" customHeight="1" x14ac:dyDescent="0.3">
      <c r="A7" s="32" t="s">
        <v>27</v>
      </c>
      <c r="B7" s="78"/>
      <c r="C7" s="31" t="s">
        <v>28</v>
      </c>
      <c r="D7" s="31"/>
      <c r="E7" s="31"/>
      <c r="F7" s="31"/>
      <c r="G7" s="31"/>
      <c r="H7" s="31"/>
      <c r="I7" s="35"/>
    </row>
    <row r="8" spans="1:9" s="30" customFormat="1" ht="14" hidden="1" customHeight="1" x14ac:dyDescent="0.3">
      <c r="A8" s="32" t="s">
        <v>29</v>
      </c>
      <c r="B8" s="78"/>
      <c r="C8" s="76"/>
      <c r="D8" s="36"/>
      <c r="E8" s="36"/>
      <c r="F8" s="36"/>
      <c r="G8" s="36"/>
      <c r="H8" s="36"/>
      <c r="I8" s="35"/>
    </row>
    <row r="9" spans="1:9" ht="14" hidden="1" customHeight="1" x14ac:dyDescent="0.3">
      <c r="A9" s="35"/>
      <c r="B9" s="83"/>
      <c r="C9" s="12"/>
      <c r="D9" s="27"/>
      <c r="E9" s="27"/>
      <c r="F9" s="28"/>
      <c r="G9" s="12"/>
      <c r="H9" s="29"/>
      <c r="I9" s="12"/>
    </row>
    <row r="10" spans="1:9" ht="18" hidden="1" customHeight="1" x14ac:dyDescent="0.4">
      <c r="A10" s="82" t="s">
        <v>30</v>
      </c>
      <c r="D10" s="25"/>
      <c r="E10" s="25"/>
      <c r="H10" s="3"/>
    </row>
    <row r="11" spans="1:9" ht="14" hidden="1" customHeight="1" x14ac:dyDescent="0.3">
      <c r="A11" s="13"/>
      <c r="B11" s="85"/>
      <c r="C11" s="9"/>
      <c r="D11" s="9"/>
      <c r="E11" s="9"/>
      <c r="F11" s="9"/>
      <c r="G11" s="9"/>
      <c r="H11" s="9"/>
      <c r="I11" s="9"/>
    </row>
    <row r="12" spans="1:9" ht="14" customHeight="1" x14ac:dyDescent="0.3">
      <c r="A12" s="13"/>
      <c r="B12" s="85" t="s">
        <v>86</v>
      </c>
      <c r="C12" s="9"/>
      <c r="D12" s="9"/>
      <c r="E12" s="9"/>
      <c r="F12" s="9"/>
      <c r="G12" s="9"/>
      <c r="H12" s="9"/>
      <c r="I12" s="9"/>
    </row>
    <row r="13" spans="1:9" ht="14" customHeight="1" x14ac:dyDescent="0.3">
      <c r="A13" s="13"/>
      <c r="B13" s="85"/>
      <c r="C13" s="9"/>
      <c r="D13" s="9"/>
      <c r="E13" s="9"/>
      <c r="F13" s="9"/>
      <c r="G13" s="9"/>
      <c r="H13" s="9"/>
      <c r="I13" s="9"/>
    </row>
    <row r="14" spans="1:9" ht="30" customHeight="1" x14ac:dyDescent="0.3">
      <c r="A14" s="23" t="s">
        <v>21</v>
      </c>
      <c r="B14" s="86" t="s">
        <v>20</v>
      </c>
      <c r="C14" s="11" t="s">
        <v>0</v>
      </c>
      <c r="D14" s="157"/>
      <c r="E14" s="158"/>
      <c r="F14" s="159"/>
      <c r="G14" s="157"/>
      <c r="H14" s="158"/>
      <c r="I14" s="159"/>
    </row>
    <row r="15" spans="1:9" x14ac:dyDescent="0.3">
      <c r="A15" s="13"/>
      <c r="B15" s="85"/>
      <c r="C15" s="72"/>
      <c r="D15" s="9"/>
      <c r="E15" s="9"/>
      <c r="F15" s="9"/>
      <c r="G15" s="9"/>
      <c r="H15" s="9"/>
      <c r="I15" s="9"/>
    </row>
    <row r="16" spans="1:9" s="22" customFormat="1" ht="19.899999999999999" customHeight="1" x14ac:dyDescent="0.2">
      <c r="A16" s="37" t="s">
        <v>7</v>
      </c>
      <c r="B16" s="87"/>
      <c r="C16" s="71"/>
      <c r="D16" s="39" t="s">
        <v>16</v>
      </c>
      <c r="E16" s="40" t="s">
        <v>17</v>
      </c>
      <c r="F16" s="41" t="s">
        <v>18</v>
      </c>
      <c r="G16" s="39" t="s">
        <v>16</v>
      </c>
      <c r="H16" s="40" t="s">
        <v>17</v>
      </c>
      <c r="I16" s="41" t="s">
        <v>18</v>
      </c>
    </row>
    <row r="17" spans="1:9" s="1" customFormat="1" x14ac:dyDescent="0.25">
      <c r="A17" s="14" t="s">
        <v>8</v>
      </c>
      <c r="B17" s="88" t="s">
        <v>11</v>
      </c>
      <c r="C17" s="10"/>
      <c r="D17" s="42"/>
      <c r="E17" s="43"/>
      <c r="F17" s="44"/>
      <c r="G17" s="42"/>
      <c r="H17" s="43"/>
      <c r="I17" s="44"/>
    </row>
    <row r="18" spans="1:9" s="1" customFormat="1" x14ac:dyDescent="0.25">
      <c r="A18" s="54" t="s">
        <v>1</v>
      </c>
      <c r="B18" s="89" t="s">
        <v>66</v>
      </c>
      <c r="C18" s="55"/>
      <c r="D18" s="56"/>
      <c r="E18" s="57"/>
      <c r="F18" s="58"/>
      <c r="G18" s="56"/>
      <c r="H18" s="57"/>
      <c r="I18" s="58"/>
    </row>
    <row r="19" spans="1:9" s="1" customFormat="1" x14ac:dyDescent="0.25">
      <c r="A19" s="59" t="s">
        <v>42</v>
      </c>
      <c r="B19" s="133" t="s">
        <v>53</v>
      </c>
      <c r="C19" s="60">
        <v>2</v>
      </c>
      <c r="D19" s="61"/>
      <c r="E19" s="62"/>
      <c r="F19" s="63"/>
      <c r="G19" s="122"/>
      <c r="H19" s="62"/>
      <c r="I19" s="123"/>
    </row>
    <row r="20" spans="1:9" s="1" customFormat="1" x14ac:dyDescent="0.3">
      <c r="A20" s="59" t="s">
        <v>43</v>
      </c>
      <c r="B20" s="138" t="s">
        <v>81</v>
      </c>
      <c r="C20" s="60">
        <v>4</v>
      </c>
      <c r="D20" s="61"/>
      <c r="E20" s="62"/>
      <c r="F20" s="63"/>
      <c r="G20" s="122"/>
      <c r="H20" s="62"/>
      <c r="I20" s="123"/>
    </row>
    <row r="21" spans="1:9" s="1" customFormat="1" ht="15.5" customHeight="1" x14ac:dyDescent="0.25">
      <c r="A21" s="59" t="s">
        <v>83</v>
      </c>
      <c r="B21" s="137" t="s">
        <v>74</v>
      </c>
      <c r="C21" s="60">
        <v>3</v>
      </c>
      <c r="D21" s="61"/>
      <c r="E21" s="62"/>
      <c r="F21" s="63"/>
      <c r="G21" s="122"/>
      <c r="H21" s="62"/>
      <c r="I21" s="123"/>
    </row>
    <row r="22" spans="1:9" s="1" customFormat="1" x14ac:dyDescent="0.25">
      <c r="A22" s="59" t="s">
        <v>44</v>
      </c>
      <c r="B22" s="134" t="s">
        <v>87</v>
      </c>
      <c r="C22" s="60">
        <v>4</v>
      </c>
      <c r="D22" s="61"/>
      <c r="E22" s="62"/>
      <c r="F22" s="63"/>
      <c r="G22" s="122"/>
      <c r="H22" s="62"/>
      <c r="I22" s="123"/>
    </row>
    <row r="23" spans="1:9" s="1" customFormat="1" ht="19" customHeight="1" x14ac:dyDescent="0.25">
      <c r="A23" s="59" t="s">
        <v>84</v>
      </c>
      <c r="B23" s="139" t="s">
        <v>82</v>
      </c>
      <c r="C23" s="60">
        <v>3</v>
      </c>
      <c r="D23" s="61"/>
      <c r="E23" s="62"/>
      <c r="F23" s="63"/>
      <c r="G23" s="122"/>
      <c r="H23" s="62"/>
      <c r="I23" s="123"/>
    </row>
    <row r="24" spans="1:9" s="1" customFormat="1" ht="17" customHeight="1" x14ac:dyDescent="0.25">
      <c r="A24" s="59" t="s">
        <v>55</v>
      </c>
      <c r="B24" s="134" t="s">
        <v>75</v>
      </c>
      <c r="C24" s="60">
        <v>4</v>
      </c>
      <c r="D24" s="61"/>
      <c r="E24" s="62"/>
      <c r="F24" s="63"/>
      <c r="G24" s="122"/>
      <c r="H24" s="62"/>
      <c r="I24" s="123"/>
    </row>
    <row r="25" spans="1:9" s="1" customFormat="1" ht="17" customHeight="1" x14ac:dyDescent="0.25">
      <c r="A25" s="130"/>
      <c r="B25" s="105" t="s">
        <v>47</v>
      </c>
      <c r="C25" s="135">
        <f>SUM(C19:C24)</f>
        <v>20</v>
      </c>
      <c r="D25" s="102"/>
      <c r="E25" s="103"/>
      <c r="F25" s="104"/>
      <c r="G25" s="128"/>
      <c r="H25" s="103"/>
      <c r="I25" s="129"/>
    </row>
    <row r="26" spans="1:9" s="1" customFormat="1" x14ac:dyDescent="0.25">
      <c r="A26" s="54" t="s">
        <v>4</v>
      </c>
      <c r="B26" s="89" t="s">
        <v>88</v>
      </c>
      <c r="C26" s="55"/>
      <c r="D26" s="56"/>
      <c r="E26" s="57"/>
      <c r="F26" s="58"/>
      <c r="G26" s="56"/>
      <c r="H26" s="57"/>
      <c r="I26" s="58"/>
    </row>
    <row r="27" spans="1:9" s="1" customFormat="1" x14ac:dyDescent="0.25">
      <c r="A27" s="101"/>
      <c r="B27" s="133" t="s">
        <v>53</v>
      </c>
      <c r="C27" s="131">
        <v>2</v>
      </c>
      <c r="D27" s="102"/>
      <c r="E27" s="103"/>
      <c r="F27" s="104"/>
      <c r="G27" s="102"/>
      <c r="H27" s="103"/>
      <c r="I27" s="104"/>
    </row>
    <row r="28" spans="1:9" s="1" customFormat="1" x14ac:dyDescent="0.25">
      <c r="A28" s="59" t="s">
        <v>73</v>
      </c>
      <c r="B28" s="136" t="s">
        <v>104</v>
      </c>
      <c r="C28" s="60">
        <v>4</v>
      </c>
      <c r="D28" s="61"/>
      <c r="E28" s="62"/>
      <c r="F28" s="63"/>
      <c r="G28" s="122"/>
      <c r="H28" s="62"/>
      <c r="I28" s="123"/>
    </row>
    <row r="29" spans="1:9" s="1" customFormat="1" x14ac:dyDescent="0.25">
      <c r="A29" s="59" t="s">
        <v>45</v>
      </c>
      <c r="B29" s="136" t="s">
        <v>89</v>
      </c>
      <c r="C29" s="60">
        <v>4</v>
      </c>
      <c r="D29" s="61"/>
      <c r="E29" s="62"/>
      <c r="F29" s="63"/>
      <c r="G29" s="122"/>
      <c r="H29" s="62"/>
      <c r="I29" s="123"/>
    </row>
    <row r="30" spans="1:9" s="1" customFormat="1" x14ac:dyDescent="0.25">
      <c r="A30" s="59" t="s">
        <v>78</v>
      </c>
      <c r="B30" s="141" t="s">
        <v>85</v>
      </c>
      <c r="C30" s="60">
        <v>2</v>
      </c>
      <c r="D30" s="61"/>
      <c r="E30" s="62"/>
      <c r="F30" s="63"/>
      <c r="G30" s="122"/>
      <c r="H30" s="62"/>
      <c r="I30" s="123"/>
    </row>
    <row r="31" spans="1:9" s="1" customFormat="1" x14ac:dyDescent="0.25">
      <c r="A31" s="59" t="s">
        <v>46</v>
      </c>
      <c r="B31" s="100" t="s">
        <v>76</v>
      </c>
      <c r="C31" s="60">
        <v>2</v>
      </c>
      <c r="D31" s="61"/>
      <c r="E31" s="62"/>
      <c r="F31" s="63"/>
      <c r="G31" s="122"/>
      <c r="H31" s="62"/>
      <c r="I31" s="123"/>
    </row>
    <row r="32" spans="1:9" s="1" customFormat="1" x14ac:dyDescent="0.3">
      <c r="A32" s="59"/>
      <c r="B32" s="142" t="s">
        <v>90</v>
      </c>
      <c r="C32" s="60">
        <v>2</v>
      </c>
      <c r="D32" s="61"/>
      <c r="E32" s="62"/>
      <c r="F32" s="63"/>
      <c r="G32" s="122"/>
      <c r="H32" s="62"/>
      <c r="I32" s="123"/>
    </row>
    <row r="33" spans="1:9" s="1" customFormat="1" x14ac:dyDescent="0.25">
      <c r="A33" s="59" t="s">
        <v>56</v>
      </c>
      <c r="B33" s="100" t="s">
        <v>77</v>
      </c>
      <c r="C33" s="60">
        <v>4</v>
      </c>
      <c r="D33" s="61"/>
      <c r="E33" s="62"/>
      <c r="F33" s="63"/>
      <c r="G33" s="122"/>
      <c r="H33" s="62"/>
      <c r="I33" s="123"/>
    </row>
    <row r="34" spans="1:9" s="1" customFormat="1" x14ac:dyDescent="0.25">
      <c r="A34" s="64"/>
      <c r="B34" s="105" t="s">
        <v>48</v>
      </c>
      <c r="C34" s="65">
        <f>SUM(C27:C33)</f>
        <v>20</v>
      </c>
      <c r="D34" s="66">
        <f t="shared" ref="D34:I34" si="0">SUM(D28:D33)</f>
        <v>0</v>
      </c>
      <c r="E34" s="67">
        <f t="shared" si="0"/>
        <v>0</v>
      </c>
      <c r="F34" s="68">
        <f t="shared" si="0"/>
        <v>0</v>
      </c>
      <c r="G34" s="124">
        <f t="shared" si="0"/>
        <v>0</v>
      </c>
      <c r="H34" s="67">
        <f t="shared" si="0"/>
        <v>0</v>
      </c>
      <c r="I34" s="125">
        <f t="shared" si="0"/>
        <v>0</v>
      </c>
    </row>
    <row r="35" spans="1:9" s="1" customFormat="1" x14ac:dyDescent="0.25">
      <c r="A35" s="54" t="s">
        <v>3</v>
      </c>
      <c r="B35" s="106" t="s">
        <v>91</v>
      </c>
      <c r="C35" s="55"/>
      <c r="D35" s="56"/>
      <c r="E35" s="57"/>
      <c r="F35" s="58"/>
      <c r="G35" s="126"/>
      <c r="H35" s="57"/>
      <c r="I35" s="127"/>
    </row>
    <row r="36" spans="1:9" s="1" customFormat="1" x14ac:dyDescent="0.25">
      <c r="A36" s="59" t="s">
        <v>49</v>
      </c>
      <c r="B36" s="99" t="s">
        <v>53</v>
      </c>
      <c r="C36" s="60">
        <v>2</v>
      </c>
      <c r="D36" s="61"/>
      <c r="E36" s="62"/>
      <c r="F36" s="63"/>
      <c r="G36" s="122"/>
      <c r="H36" s="62"/>
      <c r="I36" s="123"/>
    </row>
    <row r="37" spans="1:9" s="1" customFormat="1" x14ac:dyDescent="0.25">
      <c r="A37" s="59" t="s">
        <v>57</v>
      </c>
      <c r="B37" s="140" t="s">
        <v>105</v>
      </c>
      <c r="C37" s="60">
        <v>3</v>
      </c>
      <c r="D37" s="61"/>
      <c r="E37" s="62"/>
      <c r="F37" s="63"/>
      <c r="G37" s="122"/>
      <c r="H37" s="62"/>
      <c r="I37" s="123"/>
    </row>
    <row r="38" spans="1:9" s="1" customFormat="1" ht="14.5" x14ac:dyDescent="0.25">
      <c r="A38" s="59" t="s">
        <v>79</v>
      </c>
      <c r="B38" s="163" t="s">
        <v>107</v>
      </c>
      <c r="C38" s="60">
        <v>4</v>
      </c>
      <c r="D38" s="61"/>
      <c r="E38" s="62"/>
      <c r="F38" s="63"/>
      <c r="G38" s="122"/>
      <c r="H38" s="62"/>
      <c r="I38" s="123"/>
    </row>
    <row r="39" spans="1:9" s="1" customFormat="1" ht="14.5" x14ac:dyDescent="0.25">
      <c r="A39" s="59" t="s">
        <v>50</v>
      </c>
      <c r="B39" s="143" t="s">
        <v>92</v>
      </c>
      <c r="C39" s="60">
        <v>3</v>
      </c>
      <c r="D39" s="61"/>
      <c r="E39" s="62"/>
      <c r="F39" s="63"/>
      <c r="G39" s="122"/>
      <c r="H39" s="62"/>
      <c r="I39" s="123"/>
    </row>
    <row r="40" spans="1:9" s="1" customFormat="1" ht="12.5" x14ac:dyDescent="0.25">
      <c r="A40" s="59" t="s">
        <v>58</v>
      </c>
      <c r="B40" s="144" t="s">
        <v>93</v>
      </c>
      <c r="C40" s="60">
        <v>2</v>
      </c>
      <c r="D40" s="61"/>
      <c r="E40" s="62"/>
      <c r="F40" s="63"/>
      <c r="G40" s="122"/>
      <c r="H40" s="62"/>
      <c r="I40" s="123"/>
    </row>
    <row r="41" spans="1:9" s="1" customFormat="1" x14ac:dyDescent="0.25">
      <c r="A41" s="59" t="s">
        <v>59</v>
      </c>
      <c r="B41" s="145" t="s">
        <v>94</v>
      </c>
      <c r="C41" s="60">
        <v>3</v>
      </c>
      <c r="D41" s="61"/>
      <c r="E41" s="62"/>
      <c r="F41" s="63"/>
      <c r="G41" s="122"/>
      <c r="H41" s="62"/>
      <c r="I41" s="123"/>
    </row>
    <row r="42" spans="1:9" s="1" customFormat="1" x14ac:dyDescent="0.25">
      <c r="A42" s="59" t="s">
        <v>60</v>
      </c>
      <c r="B42" s="132" t="s">
        <v>54</v>
      </c>
      <c r="C42" s="60">
        <v>3</v>
      </c>
      <c r="D42" s="61"/>
      <c r="E42" s="62"/>
      <c r="F42" s="63"/>
      <c r="G42" s="122"/>
      <c r="H42" s="62"/>
      <c r="I42" s="123"/>
    </row>
    <row r="43" spans="1:9" s="1" customFormat="1" x14ac:dyDescent="0.25">
      <c r="A43" s="64"/>
      <c r="B43" s="105" t="s">
        <v>51</v>
      </c>
      <c r="C43" s="65">
        <f>SUM(C36:C42)</f>
        <v>20</v>
      </c>
      <c r="D43" s="65">
        <f t="shared" ref="D43:I43" si="1">SUM(D36:D42)</f>
        <v>0</v>
      </c>
      <c r="E43" s="65">
        <f t="shared" si="1"/>
        <v>0</v>
      </c>
      <c r="F43" s="65">
        <f t="shared" si="1"/>
        <v>0</v>
      </c>
      <c r="G43" s="65">
        <f t="shared" si="1"/>
        <v>0</v>
      </c>
      <c r="H43" s="65">
        <f t="shared" si="1"/>
        <v>0</v>
      </c>
      <c r="I43" s="65">
        <f t="shared" si="1"/>
        <v>0</v>
      </c>
    </row>
    <row r="44" spans="1:9" s="1" customFormat="1" x14ac:dyDescent="0.25">
      <c r="A44" s="54" t="s">
        <v>3</v>
      </c>
      <c r="B44" s="106" t="s">
        <v>95</v>
      </c>
      <c r="C44" s="55"/>
      <c r="D44" s="56"/>
      <c r="E44" s="57"/>
      <c r="F44" s="58"/>
      <c r="G44" s="126"/>
      <c r="H44" s="57"/>
      <c r="I44" s="127"/>
    </row>
    <row r="45" spans="1:9" s="1" customFormat="1" x14ac:dyDescent="0.25">
      <c r="A45" s="59" t="s">
        <v>49</v>
      </c>
      <c r="B45" s="99" t="s">
        <v>53</v>
      </c>
      <c r="C45" s="60">
        <v>2</v>
      </c>
      <c r="D45" s="61"/>
      <c r="E45" s="62"/>
      <c r="F45" s="63"/>
      <c r="G45" s="122"/>
      <c r="H45" s="62"/>
      <c r="I45" s="123"/>
    </row>
    <row r="46" spans="1:9" s="1" customFormat="1" x14ac:dyDescent="0.25">
      <c r="A46" s="59" t="s">
        <v>57</v>
      </c>
      <c r="B46" s="140" t="s">
        <v>106</v>
      </c>
      <c r="C46" s="60">
        <v>3</v>
      </c>
      <c r="D46" s="61"/>
      <c r="E46" s="62"/>
      <c r="F46" s="63"/>
      <c r="G46" s="122"/>
      <c r="H46" s="62"/>
      <c r="I46" s="123"/>
    </row>
    <row r="47" spans="1:9" s="1" customFormat="1" ht="12.5" x14ac:dyDescent="0.25">
      <c r="A47" s="59" t="s">
        <v>79</v>
      </c>
      <c r="B47" s="147" t="s">
        <v>100</v>
      </c>
      <c r="C47" s="60">
        <v>3</v>
      </c>
      <c r="D47" s="61"/>
      <c r="E47" s="62"/>
      <c r="F47" s="63"/>
      <c r="G47" s="122"/>
      <c r="H47" s="62"/>
      <c r="I47" s="123"/>
    </row>
    <row r="48" spans="1:9" s="1" customFormat="1" ht="12.5" x14ac:dyDescent="0.25">
      <c r="A48" s="59" t="s">
        <v>50</v>
      </c>
      <c r="B48" s="147" t="s">
        <v>101</v>
      </c>
      <c r="C48" s="60">
        <v>3</v>
      </c>
      <c r="D48" s="61"/>
      <c r="E48" s="62"/>
      <c r="F48" s="63"/>
      <c r="G48" s="122"/>
      <c r="H48" s="62"/>
      <c r="I48" s="123"/>
    </row>
    <row r="49" spans="1:9" s="1" customFormat="1" ht="12.5" x14ac:dyDescent="0.25">
      <c r="A49" s="59" t="s">
        <v>58</v>
      </c>
      <c r="B49" s="147" t="s">
        <v>102</v>
      </c>
      <c r="C49" s="60">
        <v>3</v>
      </c>
      <c r="D49" s="61"/>
      <c r="E49" s="62"/>
      <c r="F49" s="63"/>
      <c r="G49" s="122"/>
      <c r="H49" s="62"/>
      <c r="I49" s="123"/>
    </row>
    <row r="50" spans="1:9" s="1" customFormat="1" ht="12.5" x14ac:dyDescent="0.25">
      <c r="A50" s="59" t="s">
        <v>59</v>
      </c>
      <c r="B50" s="147" t="s">
        <v>54</v>
      </c>
      <c r="C50" s="60">
        <v>3</v>
      </c>
      <c r="D50" s="61"/>
      <c r="E50" s="62"/>
      <c r="F50" s="63"/>
      <c r="G50" s="122"/>
      <c r="H50" s="62"/>
      <c r="I50" s="123"/>
    </row>
    <row r="51" spans="1:9" s="1" customFormat="1" x14ac:dyDescent="0.25">
      <c r="A51" s="59" t="s">
        <v>60</v>
      </c>
      <c r="B51" s="132" t="s">
        <v>67</v>
      </c>
      <c r="C51" s="60">
        <v>3</v>
      </c>
      <c r="D51" s="61"/>
      <c r="E51" s="62"/>
      <c r="F51" s="63"/>
      <c r="G51" s="122"/>
      <c r="H51" s="62"/>
      <c r="I51" s="123"/>
    </row>
    <row r="52" spans="1:9" s="1" customFormat="1" x14ac:dyDescent="0.25">
      <c r="A52" s="64"/>
      <c r="B52" s="105" t="s">
        <v>51</v>
      </c>
      <c r="C52" s="65">
        <f>SUM(C45:C51)</f>
        <v>20</v>
      </c>
      <c r="D52" s="65">
        <f t="shared" ref="D52:I52" si="2">SUM(D45:D51)</f>
        <v>0</v>
      </c>
      <c r="E52" s="65">
        <f t="shared" si="2"/>
        <v>0</v>
      </c>
      <c r="F52" s="65">
        <f t="shared" si="2"/>
        <v>0</v>
      </c>
      <c r="G52" s="65">
        <f t="shared" si="2"/>
        <v>0</v>
      </c>
      <c r="H52" s="65">
        <f t="shared" si="2"/>
        <v>0</v>
      </c>
      <c r="I52" s="65">
        <f t="shared" si="2"/>
        <v>0</v>
      </c>
    </row>
    <row r="53" spans="1:9" s="1" customFormat="1" x14ac:dyDescent="0.25">
      <c r="A53" s="54" t="s">
        <v>3</v>
      </c>
      <c r="B53" s="106" t="s">
        <v>98</v>
      </c>
      <c r="C53" s="55"/>
      <c r="D53" s="56"/>
      <c r="E53" s="57"/>
      <c r="F53" s="58"/>
      <c r="G53" s="126"/>
      <c r="H53" s="57"/>
      <c r="I53" s="127"/>
    </row>
    <row r="54" spans="1:9" s="1" customFormat="1" x14ac:dyDescent="0.25">
      <c r="A54" s="59" t="s">
        <v>49</v>
      </c>
      <c r="B54" s="99" t="s">
        <v>53</v>
      </c>
      <c r="C54" s="60">
        <v>2</v>
      </c>
      <c r="D54" s="61"/>
      <c r="E54" s="62"/>
      <c r="F54" s="63"/>
      <c r="G54" s="122"/>
      <c r="H54" s="62"/>
      <c r="I54" s="123"/>
    </row>
    <row r="55" spans="1:9" s="1" customFormat="1" x14ac:dyDescent="0.25">
      <c r="A55" s="59" t="s">
        <v>57</v>
      </c>
      <c r="B55" s="140" t="s">
        <v>106</v>
      </c>
      <c r="C55" s="60">
        <v>3</v>
      </c>
      <c r="D55" s="61"/>
      <c r="E55" s="62"/>
      <c r="F55" s="63"/>
      <c r="G55" s="122"/>
      <c r="H55" s="62"/>
      <c r="I55" s="123"/>
    </row>
    <row r="56" spans="1:9" s="1" customFormat="1" ht="12.5" x14ac:dyDescent="0.25">
      <c r="A56" s="59" t="s">
        <v>79</v>
      </c>
      <c r="B56" s="147" t="s">
        <v>103</v>
      </c>
      <c r="C56" s="60">
        <v>3</v>
      </c>
      <c r="D56" s="61"/>
      <c r="E56" s="62"/>
      <c r="F56" s="63"/>
      <c r="G56" s="122"/>
      <c r="H56" s="62"/>
      <c r="I56" s="123"/>
    </row>
    <row r="57" spans="1:9" s="1" customFormat="1" ht="12.5" x14ac:dyDescent="0.25">
      <c r="A57" s="59" t="s">
        <v>50</v>
      </c>
      <c r="B57" s="146" t="s">
        <v>99</v>
      </c>
      <c r="C57" s="60">
        <v>3</v>
      </c>
      <c r="D57" s="61"/>
      <c r="E57" s="62"/>
      <c r="F57" s="63"/>
      <c r="G57" s="122"/>
      <c r="H57" s="62"/>
      <c r="I57" s="123"/>
    </row>
    <row r="58" spans="1:9" s="1" customFormat="1" ht="12.5" x14ac:dyDescent="0.25">
      <c r="A58" s="59" t="s">
        <v>58</v>
      </c>
      <c r="B58" s="146" t="s">
        <v>96</v>
      </c>
      <c r="C58" s="60">
        <v>3</v>
      </c>
      <c r="D58" s="61"/>
      <c r="E58" s="62"/>
      <c r="F58" s="63"/>
      <c r="G58" s="122"/>
      <c r="H58" s="62"/>
      <c r="I58" s="123"/>
    </row>
    <row r="59" spans="1:9" s="1" customFormat="1" ht="12.5" x14ac:dyDescent="0.25">
      <c r="A59" s="59" t="s">
        <v>59</v>
      </c>
      <c r="B59" s="146" t="s">
        <v>97</v>
      </c>
      <c r="C59" s="60">
        <v>3</v>
      </c>
      <c r="D59" s="61"/>
      <c r="E59" s="62"/>
      <c r="F59" s="63"/>
      <c r="G59" s="122"/>
      <c r="H59" s="62"/>
      <c r="I59" s="123"/>
    </row>
    <row r="60" spans="1:9" s="1" customFormat="1" x14ac:dyDescent="0.25">
      <c r="A60" s="59" t="s">
        <v>60</v>
      </c>
      <c r="B60" s="132" t="s">
        <v>67</v>
      </c>
      <c r="C60" s="60">
        <v>3</v>
      </c>
      <c r="D60" s="61"/>
      <c r="E60" s="62"/>
      <c r="F60" s="63"/>
      <c r="G60" s="122"/>
      <c r="H60" s="62"/>
      <c r="I60" s="123"/>
    </row>
    <row r="61" spans="1:9" s="1" customFormat="1" x14ac:dyDescent="0.25">
      <c r="A61" s="64"/>
      <c r="B61" s="105" t="s">
        <v>51</v>
      </c>
      <c r="C61" s="65">
        <f>SUM(C54:C60)</f>
        <v>20</v>
      </c>
      <c r="D61" s="65">
        <f t="shared" ref="D61:I61" si="3">SUM(D54:D60)</f>
        <v>0</v>
      </c>
      <c r="E61" s="65">
        <f t="shared" si="3"/>
        <v>0</v>
      </c>
      <c r="F61" s="65">
        <f t="shared" si="3"/>
        <v>0</v>
      </c>
      <c r="G61" s="65">
        <f t="shared" si="3"/>
        <v>0</v>
      </c>
      <c r="H61" s="65">
        <f t="shared" si="3"/>
        <v>0</v>
      </c>
      <c r="I61" s="65">
        <f t="shared" si="3"/>
        <v>0</v>
      </c>
    </row>
    <row r="62" spans="1:9" ht="19" customHeight="1" x14ac:dyDescent="0.3">
      <c r="A62" s="15" t="s">
        <v>68</v>
      </c>
      <c r="B62" s="90" t="s">
        <v>80</v>
      </c>
      <c r="C62" s="21">
        <v>20</v>
      </c>
      <c r="D62" s="51"/>
      <c r="E62" s="52"/>
      <c r="F62" s="53"/>
      <c r="G62" s="51"/>
      <c r="H62" s="52"/>
      <c r="I62" s="53"/>
    </row>
    <row r="63" spans="1:9" x14ac:dyDescent="0.3">
      <c r="A63" s="16"/>
      <c r="B63" s="91" t="s">
        <v>12</v>
      </c>
      <c r="C63" s="6">
        <f>C62+C43+C34+C25+C52+C61</f>
        <v>120</v>
      </c>
      <c r="D63" s="6">
        <f t="shared" ref="D63:I63" si="4">D62+D43+D34+D25</f>
        <v>0</v>
      </c>
      <c r="E63" s="6">
        <f t="shared" si="4"/>
        <v>0</v>
      </c>
      <c r="F63" s="6">
        <f t="shared" si="4"/>
        <v>0</v>
      </c>
      <c r="G63" s="6">
        <f t="shared" si="4"/>
        <v>0</v>
      </c>
      <c r="H63" s="6">
        <f t="shared" si="4"/>
        <v>0</v>
      </c>
      <c r="I63" s="6">
        <f t="shared" si="4"/>
        <v>0</v>
      </c>
    </row>
    <row r="64" spans="1:9" x14ac:dyDescent="0.3">
      <c r="A64" s="14" t="s">
        <v>9</v>
      </c>
      <c r="B64" s="88" t="s">
        <v>14</v>
      </c>
      <c r="C64" s="10"/>
      <c r="D64" s="42"/>
      <c r="E64" s="43"/>
      <c r="F64" s="44"/>
      <c r="G64" s="42"/>
      <c r="H64" s="43"/>
      <c r="I64" s="44"/>
    </row>
    <row r="65" spans="1:9" x14ac:dyDescent="0.3">
      <c r="A65" s="15" t="s">
        <v>2</v>
      </c>
      <c r="B65" s="92" t="s">
        <v>35</v>
      </c>
      <c r="C65" s="2">
        <v>20</v>
      </c>
      <c r="D65" s="45"/>
      <c r="E65" s="46"/>
      <c r="F65" s="47"/>
      <c r="G65" s="45"/>
      <c r="H65" s="46"/>
      <c r="I65" s="47"/>
    </row>
    <row r="66" spans="1:9" x14ac:dyDescent="0.3">
      <c r="A66" s="15" t="s">
        <v>6</v>
      </c>
      <c r="B66" s="92" t="s">
        <v>37</v>
      </c>
      <c r="C66" s="2">
        <v>20</v>
      </c>
      <c r="D66" s="45"/>
      <c r="E66" s="46"/>
      <c r="F66" s="47"/>
      <c r="G66" s="45"/>
      <c r="H66" s="46"/>
      <c r="I66" s="47"/>
    </row>
    <row r="67" spans="1:9" x14ac:dyDescent="0.3">
      <c r="A67" s="15" t="s">
        <v>5</v>
      </c>
      <c r="B67" s="93" t="s">
        <v>36</v>
      </c>
      <c r="C67" s="2">
        <v>20</v>
      </c>
      <c r="D67" s="45"/>
      <c r="E67" s="46"/>
      <c r="F67" s="47"/>
      <c r="G67" s="45"/>
      <c r="H67" s="46"/>
      <c r="I67" s="47"/>
    </row>
    <row r="68" spans="1:9" x14ac:dyDescent="0.3">
      <c r="A68" s="16"/>
      <c r="B68" s="91" t="s">
        <v>13</v>
      </c>
      <c r="C68" s="6">
        <f t="shared" ref="C68" si="5">SUM(C65:C67)</f>
        <v>60</v>
      </c>
      <c r="D68" s="48">
        <f t="shared" ref="D68:I68" si="6">SUM(D65:D67)</f>
        <v>0</v>
      </c>
      <c r="E68" s="49">
        <f t="shared" si="6"/>
        <v>0</v>
      </c>
      <c r="F68" s="50">
        <f t="shared" si="6"/>
        <v>0</v>
      </c>
      <c r="G68" s="48">
        <f t="shared" ref="G68:H68" si="7">SUM(G65:G67)</f>
        <v>0</v>
      </c>
      <c r="H68" s="49">
        <f t="shared" si="7"/>
        <v>0</v>
      </c>
      <c r="I68" s="50">
        <f t="shared" si="6"/>
        <v>0</v>
      </c>
    </row>
    <row r="69" spans="1:9" ht="19.899999999999999" customHeight="1" x14ac:dyDescent="0.3">
      <c r="A69" s="17" t="s">
        <v>19</v>
      </c>
      <c r="B69" s="94"/>
      <c r="C69" s="5">
        <f t="shared" ref="C69:I69" si="8">C63+C68</f>
        <v>180</v>
      </c>
      <c r="D69" s="5">
        <f t="shared" si="8"/>
        <v>0</v>
      </c>
      <c r="E69" s="5">
        <f t="shared" si="8"/>
        <v>0</v>
      </c>
      <c r="F69" s="5">
        <f t="shared" si="8"/>
        <v>0</v>
      </c>
      <c r="G69" s="5">
        <f t="shared" ref="G69:H69" si="9">G63+G68</f>
        <v>0</v>
      </c>
      <c r="H69" s="5">
        <f t="shared" si="9"/>
        <v>0</v>
      </c>
      <c r="I69" s="5">
        <f t="shared" si="8"/>
        <v>0</v>
      </c>
    </row>
    <row r="70" spans="1:9" ht="19.899999999999999" customHeight="1" x14ac:dyDescent="0.3">
      <c r="A70" s="17" t="s">
        <v>22</v>
      </c>
      <c r="B70" s="94"/>
      <c r="C70" s="5">
        <f>C17+C64+C69</f>
        <v>180</v>
      </c>
      <c r="D70" s="148">
        <f>(SUM(D69:F69)/3)</f>
        <v>0</v>
      </c>
      <c r="E70" s="149"/>
      <c r="F70" s="150"/>
      <c r="G70" s="148">
        <f>(SUM(G69:I69)/3)</f>
        <v>0</v>
      </c>
      <c r="H70" s="149"/>
      <c r="I70" s="150"/>
    </row>
    <row r="71" spans="1:9" x14ac:dyDescent="0.3">
      <c r="A71" s="13"/>
      <c r="B71" s="85"/>
      <c r="C71" s="72"/>
      <c r="D71" s="9"/>
      <c r="E71" s="9"/>
      <c r="F71" s="9"/>
      <c r="G71" s="9"/>
      <c r="H71" s="9"/>
      <c r="I71" s="9"/>
    </row>
    <row r="72" spans="1:9" ht="19.899999999999999" customHeight="1" x14ac:dyDescent="0.3">
      <c r="A72" s="38" t="s">
        <v>38</v>
      </c>
      <c r="B72" s="95"/>
      <c r="C72" s="70"/>
      <c r="D72" s="24"/>
      <c r="E72" s="24"/>
      <c r="F72" s="24"/>
      <c r="G72" s="24"/>
      <c r="H72" s="24"/>
      <c r="I72" s="24"/>
    </row>
    <row r="73" spans="1:9" ht="19.899999999999999" customHeight="1" x14ac:dyDescent="0.3">
      <c r="A73" s="15" t="s">
        <v>64</v>
      </c>
      <c r="B73" s="96" t="s">
        <v>33</v>
      </c>
      <c r="C73" s="8">
        <v>100</v>
      </c>
      <c r="D73" s="160"/>
      <c r="E73" s="161"/>
      <c r="F73" s="162"/>
      <c r="G73" s="160"/>
      <c r="H73" s="161"/>
      <c r="I73" s="162"/>
    </row>
    <row r="74" spans="1:9" ht="19.899999999999999" customHeight="1" x14ac:dyDescent="0.3">
      <c r="A74" s="18" t="s">
        <v>15</v>
      </c>
      <c r="B74" s="97"/>
      <c r="C74" s="7"/>
      <c r="D74" s="151">
        <f>D73</f>
        <v>0</v>
      </c>
      <c r="E74" s="152"/>
      <c r="F74" s="153"/>
      <c r="G74" s="151">
        <f>G73</f>
        <v>0</v>
      </c>
      <c r="H74" s="152"/>
      <c r="I74" s="153"/>
    </row>
    <row r="75" spans="1:9" x14ac:dyDescent="0.3">
      <c r="A75" s="117"/>
      <c r="B75" s="118"/>
      <c r="C75" s="119"/>
      <c r="D75" s="120"/>
      <c r="E75" s="120"/>
      <c r="F75" s="120"/>
      <c r="G75" s="120"/>
      <c r="H75" s="120"/>
      <c r="I75" s="120"/>
    </row>
    <row r="76" spans="1:9" ht="19.899999999999999" customHeight="1" x14ac:dyDescent="0.3">
      <c r="A76" s="115" t="s">
        <v>70</v>
      </c>
      <c r="B76" s="116"/>
      <c r="C76" s="111"/>
      <c r="D76" s="111"/>
      <c r="E76" s="111"/>
      <c r="F76" s="111"/>
      <c r="G76" s="111"/>
      <c r="H76" s="111"/>
      <c r="I76" s="111"/>
    </row>
    <row r="77" spans="1:9" ht="16.5" customHeight="1" x14ac:dyDescent="0.3">
      <c r="A77" s="15"/>
      <c r="B77" s="113" t="s">
        <v>61</v>
      </c>
      <c r="C77" s="8">
        <v>25</v>
      </c>
      <c r="D77" s="114"/>
      <c r="E77" s="114"/>
      <c r="F77" s="114"/>
      <c r="G77" s="114"/>
      <c r="H77" s="114"/>
      <c r="I77" s="114"/>
    </row>
    <row r="78" spans="1:9" ht="16.5" customHeight="1" x14ac:dyDescent="0.3">
      <c r="A78" s="15"/>
      <c r="B78" s="113" t="s">
        <v>62</v>
      </c>
      <c r="C78" s="8">
        <v>25</v>
      </c>
      <c r="D78" s="8"/>
      <c r="E78" s="8"/>
      <c r="F78" s="8"/>
      <c r="G78" s="8"/>
      <c r="H78" s="8"/>
      <c r="I78" s="8"/>
    </row>
    <row r="79" spans="1:9" ht="16.5" customHeight="1" x14ac:dyDescent="0.3">
      <c r="A79" s="15"/>
      <c r="B79" s="113" t="s">
        <v>65</v>
      </c>
      <c r="C79" s="8">
        <v>25</v>
      </c>
      <c r="D79" s="8"/>
      <c r="E79" s="8"/>
      <c r="F79" s="8"/>
      <c r="G79" s="8"/>
      <c r="H79" s="8"/>
      <c r="I79" s="8"/>
    </row>
    <row r="80" spans="1:9" ht="16.5" customHeight="1" x14ac:dyDescent="0.3">
      <c r="A80" s="15"/>
      <c r="B80" s="113" t="s">
        <v>63</v>
      </c>
      <c r="C80" s="8">
        <v>25</v>
      </c>
      <c r="D80" s="8"/>
      <c r="E80" s="8"/>
      <c r="F80" s="8"/>
      <c r="G80" s="8"/>
      <c r="H80" s="8"/>
      <c r="I80" s="8"/>
    </row>
    <row r="81" spans="1:9" ht="19.899999999999999" customHeight="1" x14ac:dyDescent="0.3">
      <c r="A81" s="107" t="s">
        <v>71</v>
      </c>
      <c r="B81" s="108"/>
      <c r="C81" s="121">
        <v>100</v>
      </c>
      <c r="D81" s="154">
        <f>D77</f>
        <v>0</v>
      </c>
      <c r="E81" s="155"/>
      <c r="F81" s="156"/>
      <c r="G81" s="154">
        <f>G77</f>
        <v>0</v>
      </c>
      <c r="H81" s="155"/>
      <c r="I81" s="156"/>
    </row>
    <row r="82" spans="1:9" x14ac:dyDescent="0.3">
      <c r="A82" s="13"/>
      <c r="B82" s="85"/>
      <c r="C82" s="72"/>
      <c r="D82" s="9"/>
      <c r="E82" s="9"/>
      <c r="F82" s="9"/>
      <c r="G82" s="9"/>
      <c r="H82" s="9"/>
      <c r="I82" s="9"/>
    </row>
    <row r="83" spans="1:9" ht="19.899999999999999" customHeight="1" x14ac:dyDescent="0.3">
      <c r="A83" s="17" t="s">
        <v>22</v>
      </c>
      <c r="B83" s="94"/>
      <c r="C83" s="73">
        <v>0.5</v>
      </c>
      <c r="D83" s="148">
        <f>D70*0.5</f>
        <v>0</v>
      </c>
      <c r="E83" s="149"/>
      <c r="F83" s="150"/>
      <c r="G83" s="148">
        <f>G70</f>
        <v>0</v>
      </c>
      <c r="H83" s="149"/>
      <c r="I83" s="150"/>
    </row>
    <row r="84" spans="1:9" ht="19.899999999999999" customHeight="1" x14ac:dyDescent="0.3">
      <c r="A84" s="18" t="s">
        <v>10</v>
      </c>
      <c r="B84" s="97"/>
      <c r="C84" s="74">
        <v>0.3</v>
      </c>
      <c r="D84" s="151">
        <f>D74*0.3</f>
        <v>0</v>
      </c>
      <c r="E84" s="152"/>
      <c r="F84" s="153"/>
      <c r="G84" s="151">
        <f>G74</f>
        <v>0</v>
      </c>
      <c r="H84" s="152"/>
      <c r="I84" s="153"/>
    </row>
    <row r="85" spans="1:9" ht="19.899999999999999" customHeight="1" x14ac:dyDescent="0.3">
      <c r="A85" s="107" t="s">
        <v>72</v>
      </c>
      <c r="B85" s="108"/>
      <c r="C85" s="109">
        <v>0.2</v>
      </c>
      <c r="D85" s="110"/>
      <c r="E85" s="111">
        <f>D81*0.2</f>
        <v>0</v>
      </c>
      <c r="F85" s="112"/>
      <c r="G85" s="110"/>
      <c r="H85" s="111"/>
      <c r="I85" s="112"/>
    </row>
    <row r="86" spans="1:9" ht="19.899999999999999" customHeight="1" x14ac:dyDescent="0.3">
      <c r="A86" s="19" t="s">
        <v>39</v>
      </c>
      <c r="B86" s="98"/>
      <c r="C86" s="75">
        <f>SUM(C83:C85)</f>
        <v>1</v>
      </c>
      <c r="D86" s="75">
        <f t="shared" ref="D86:I86" si="10">SUM(D83:D85)</f>
        <v>0</v>
      </c>
      <c r="E86" s="75">
        <f t="shared" si="10"/>
        <v>0</v>
      </c>
      <c r="F86" s="75">
        <f t="shared" si="10"/>
        <v>0</v>
      </c>
      <c r="G86" s="75">
        <f t="shared" si="10"/>
        <v>0</v>
      </c>
      <c r="H86" s="75">
        <f t="shared" si="10"/>
        <v>0</v>
      </c>
      <c r="I86" s="75">
        <f t="shared" si="10"/>
        <v>0</v>
      </c>
    </row>
    <row r="87" spans="1:9" x14ac:dyDescent="0.3">
      <c r="A87" s="13"/>
      <c r="B87" s="80" t="s">
        <v>41</v>
      </c>
      <c r="C87" s="77"/>
      <c r="D87" s="9"/>
      <c r="E87" s="9"/>
      <c r="F87" s="9"/>
      <c r="G87" s="9"/>
      <c r="H87" s="9"/>
      <c r="I87" s="9"/>
    </row>
    <row r="88" spans="1:9" ht="18" x14ac:dyDescent="0.4">
      <c r="A88" s="82" t="s">
        <v>32</v>
      </c>
    </row>
    <row r="90" spans="1:9" ht="18" x14ac:dyDescent="0.4">
      <c r="A90" s="82" t="s">
        <v>34</v>
      </c>
    </row>
  </sheetData>
  <mergeCells count="14">
    <mergeCell ref="D74:F74"/>
    <mergeCell ref="G74:I74"/>
    <mergeCell ref="D81:F81"/>
    <mergeCell ref="D14:F14"/>
    <mergeCell ref="G14:I14"/>
    <mergeCell ref="D70:F70"/>
    <mergeCell ref="G70:I70"/>
    <mergeCell ref="D73:F73"/>
    <mergeCell ref="G73:I73"/>
    <mergeCell ref="D83:F83"/>
    <mergeCell ref="G83:I83"/>
    <mergeCell ref="D84:F84"/>
    <mergeCell ref="G84:I84"/>
    <mergeCell ref="G81:I81"/>
  </mergeCells>
  <phoneticPr fontId="16" type="noConversion"/>
  <pageMargins left="0.78740157480314965" right="0.78740157480314965" top="0.78740157480314965" bottom="0.78740157480314965" header="0.39370078740157483" footer="0.39370078740157483"/>
  <pageSetup paperSize="9" scale="60" fitToHeight="0" orientation="landscape" r:id="rId1"/>
  <headerFooter scaleWithDoc="0">
    <oddHeader>&amp;L&amp;"Arial,Fett"GIZ/BGF</oddHeader>
    <oddFooter>&amp;L&amp;"Arial,Standard"&amp;D&amp;R&amp;"Arial,Standard"&amp;P/&amp;N</oddFooter>
  </headerFooter>
  <ignoredErrors>
    <ignoredError sqref="A4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60349DE724CB44ABBD15F860A605E0" ma:contentTypeVersion="10" ma:contentTypeDescription="Crée un document." ma:contentTypeScope="" ma:versionID="1c693e8c10cf454dbc26fd9435a3c8d6">
  <xsd:schema xmlns:xsd="http://www.w3.org/2001/XMLSchema" xmlns:xs="http://www.w3.org/2001/XMLSchema" xmlns:p="http://schemas.microsoft.com/office/2006/metadata/properties" xmlns:ns2="e232d111-be97-4535-9c74-509b0c8f1292" xmlns:ns3="18664943-67c3-41c1-acb9-d3bfe6b2b11e" targetNamespace="http://schemas.microsoft.com/office/2006/metadata/properties" ma:root="true" ma:fieldsID="c68cc6d705f734b945aa43cf6b890000" ns2:_="" ns3:_="">
    <xsd:import namespace="e232d111-be97-4535-9c74-509b0c8f1292"/>
    <xsd:import namespace="18664943-67c3-41c1-acb9-d3bfe6b2b1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d111-be97-4535-9c74-509b0c8f12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64943-67c3-41c1-acb9-d3bfe6b2b1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1B7DA-0E00-4AD8-8378-53F33DE78B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F44BC2-87AE-43EA-A0BB-64C1782B623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8dcc9d7d-caae-4dd1-9863-85069f93a631"/>
    <ds:schemaRef ds:uri="ff468381-85f7-4e2c-8c5b-8578e8ec200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B79EDE-1A8F-4545-B317-E6D07246E4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Analyse offres</vt:lpstr>
      <vt:lpstr>'Analyse offres'!Print_Area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gmunduku</dc:creator>
  <cp:lastModifiedBy>UserLA8434</cp:lastModifiedBy>
  <cp:lastPrinted>2020-01-22T17:41:52Z</cp:lastPrinted>
  <dcterms:created xsi:type="dcterms:W3CDTF">2013-08-07T10:33:09Z</dcterms:created>
  <dcterms:modified xsi:type="dcterms:W3CDTF">2023-11-16T07:50:30Z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0x0101006860349DE724CB44ABBD15F860A605E0</vt:lpwstr>
  </property>
</Properties>
</file>