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cef-my.sharepoint.com/personal/tkapisa_unicef_org/Documents/Unicef/KASAI/Supply/RFQ/2025/June/Forage ZS Masuika ZS Miabi/"/>
    </mc:Choice>
  </mc:AlternateContent>
  <xr:revisionPtr revIDLastSave="39" documentId="13_ncr:1_{3FE8CC54-004F-410B-877E-B4541FFC04E6}" xr6:coauthVersionLast="47" xr6:coauthVersionMax="47" xr10:uidLastSave="{363B631B-6625-4A48-B25D-AD03C1B3EB98}"/>
  <bookViews>
    <workbookView xWindow="28680" yWindow="-120" windowWidth="29040" windowHeight="15720" xr2:uid="{412DBC31-CFB9-49BA-B927-AECE09B6B4B1}"/>
  </bookViews>
  <sheets>
    <sheet name="Devis forages Lot 1" sheetId="14" r:id="rId1"/>
    <sheet name="Devis forages Lot 2" sheetId="16" r:id="rId2"/>
    <sheet name="Devis forages Lot 3" sheetId="18" r:id="rId3"/>
    <sheet name="Devis forages Lot 4" sheetId="19" r:id="rId4"/>
    <sheet name="Devis forages Lot 5" sheetId="20" r:id="rId5"/>
    <sheet name="Devis forages Lot 6" sheetId="21" r:id="rId6"/>
    <sheet name="Devis forages Lot 7" sheetId="22" r:id="rId7"/>
    <sheet name="Bordereau Lots 1_6&amp;7" sheetId="15" r:id="rId8"/>
    <sheet name="Bordereau Lots 2,3,4&amp;5" sheetId="17" r:id="rId9"/>
  </sheets>
  <definedNames>
    <definedName name="_xlnm.Print_Area" localSheetId="7">'Bordereau Lots 1_6&amp;7'!$A$1:$D$59</definedName>
    <definedName name="_xlnm.Print_Area" localSheetId="8">'Bordereau Lots 2,3,4&amp;5'!$A$1:$D$58</definedName>
    <definedName name="_xlnm.Print_Area" localSheetId="0">'Devis forages Lot 1'!$A$1:$F$59</definedName>
    <definedName name="_xlnm.Print_Area" localSheetId="1">'Devis forages Lot 2'!$A$1:$F$58</definedName>
    <definedName name="_xlnm.Print_Area" localSheetId="2">'Devis forages Lot 3'!$A$1:$F$58</definedName>
    <definedName name="_xlnm.Print_Area" localSheetId="3">'Devis forages Lot 4'!$A$1:$F$58</definedName>
    <definedName name="_xlnm.Print_Area" localSheetId="4">'Devis forages Lot 5'!$A$1:$F$58</definedName>
    <definedName name="_xlnm.Print_Area" localSheetId="5">'Devis forages Lot 6'!$A$1:$F$59</definedName>
    <definedName name="_xlnm.Print_Area" localSheetId="6">'Devis forages Lot 7'!$A$1:$F$59</definedName>
    <definedName name="_xlnm.Print_Titles" localSheetId="7">'Bordereau Lots 1_6&amp;7'!$3:$3</definedName>
    <definedName name="_xlnm.Print_Titles" localSheetId="8">'Bordereau Lots 2,3,4&amp;5'!$3:$3</definedName>
    <definedName name="_xlnm.Print_Titles" localSheetId="0">'Devis forages Lot 1'!$3:$3</definedName>
    <definedName name="_xlnm.Print_Titles" localSheetId="1">'Devis forages Lot 2'!$3:$3</definedName>
    <definedName name="_xlnm.Print_Titles" localSheetId="2">'Devis forages Lot 3'!$3:$3</definedName>
    <definedName name="_xlnm.Print_Titles" localSheetId="3">'Devis forages Lot 4'!$3:$3</definedName>
    <definedName name="_xlnm.Print_Titles" localSheetId="4">'Devis forages Lot 5'!$3:$3</definedName>
    <definedName name="_xlnm.Print_Titles" localSheetId="5">'Devis forages Lot 6'!$3:$3</definedName>
    <definedName name="_xlnm.Print_Titles" localSheetId="6">'Devis forages Lot 7'!$3:$3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4" l="1"/>
  <c r="F57" i="22" l="1"/>
  <c r="F56" i="22"/>
  <c r="F55" i="22"/>
  <c r="F58" i="22" s="1"/>
  <c r="F53" i="22"/>
  <c r="F52" i="22"/>
  <c r="F51" i="22"/>
  <c r="F50" i="22"/>
  <c r="F48" i="22"/>
  <c r="F47" i="22"/>
  <c r="F46" i="22"/>
  <c r="F43" i="22"/>
  <c r="F44" i="22" s="1"/>
  <c r="F42" i="22"/>
  <c r="F39" i="22"/>
  <c r="F38" i="22"/>
  <c r="F37" i="22"/>
  <c r="F36" i="22"/>
  <c r="F35" i="22"/>
  <c r="F34" i="22"/>
  <c r="F33" i="22"/>
  <c r="F32" i="22"/>
  <c r="F40" i="22" s="1"/>
  <c r="F31" i="22"/>
  <c r="F30" i="22"/>
  <c r="F27" i="22"/>
  <c r="F26" i="22"/>
  <c r="F25" i="22"/>
  <c r="F28" i="22" s="1"/>
  <c r="F24" i="22"/>
  <c r="F21" i="22"/>
  <c r="F20" i="22"/>
  <c r="D20" i="22"/>
  <c r="D19" i="22"/>
  <c r="F19" i="22" s="1"/>
  <c r="F22" i="22" s="1"/>
  <c r="F16" i="22"/>
  <c r="F15" i="22"/>
  <c r="D15" i="22"/>
  <c r="F14" i="22"/>
  <c r="D14" i="22"/>
  <c r="D13" i="22"/>
  <c r="F13" i="22" s="1"/>
  <c r="F12" i="22"/>
  <c r="D12" i="22"/>
  <c r="F11" i="22"/>
  <c r="F17" i="22" s="1"/>
  <c r="D11" i="22"/>
  <c r="F10" i="22"/>
  <c r="D10" i="22"/>
  <c r="F7" i="22"/>
  <c r="F6" i="22"/>
  <c r="F8" i="22" s="1"/>
  <c r="F59" i="22" s="1"/>
  <c r="F5" i="22"/>
  <c r="F57" i="21" l="1"/>
  <c r="F56" i="21"/>
  <c r="F55" i="21"/>
  <c r="F58" i="21" s="1"/>
  <c r="F52" i="21"/>
  <c r="F51" i="21"/>
  <c r="F50" i="21"/>
  <c r="F53" i="21" s="1"/>
  <c r="F47" i="21"/>
  <c r="F48" i="21" s="1"/>
  <c r="F46" i="21"/>
  <c r="F44" i="21"/>
  <c r="F43" i="21"/>
  <c r="F42" i="21"/>
  <c r="F39" i="21"/>
  <c r="F38" i="21"/>
  <c r="F37" i="21"/>
  <c r="F36" i="21"/>
  <c r="F35" i="21"/>
  <c r="F34" i="21"/>
  <c r="F33" i="21"/>
  <c r="F32" i="21"/>
  <c r="F31" i="21"/>
  <c r="F40" i="21" s="1"/>
  <c r="F30" i="21"/>
  <c r="F27" i="21"/>
  <c r="F26" i="21"/>
  <c r="F28" i="21" s="1"/>
  <c r="F25" i="21"/>
  <c r="F24" i="21"/>
  <c r="F21" i="21"/>
  <c r="D20" i="21"/>
  <c r="F20" i="21" s="1"/>
  <c r="D19" i="21"/>
  <c r="F19" i="21" s="1"/>
  <c r="F22" i="21" s="1"/>
  <c r="F16" i="21"/>
  <c r="D15" i="21"/>
  <c r="F15" i="21" s="1"/>
  <c r="D14" i="21"/>
  <c r="F14" i="21" s="1"/>
  <c r="D13" i="21"/>
  <c r="F13" i="21" s="1"/>
  <c r="F12" i="21"/>
  <c r="D12" i="21"/>
  <c r="D11" i="21"/>
  <c r="F11" i="21" s="1"/>
  <c r="D10" i="21"/>
  <c r="F10" i="21" s="1"/>
  <c r="F7" i="21"/>
  <c r="F6" i="21"/>
  <c r="F8" i="21" s="1"/>
  <c r="F5" i="21"/>
  <c r="F59" i="21" l="1"/>
  <c r="F17" i="21"/>
  <c r="F56" i="20"/>
  <c r="F57" i="20" s="1"/>
  <c r="F55" i="20"/>
  <c r="F54" i="20"/>
  <c r="F51" i="20"/>
  <c r="F50" i="20"/>
  <c r="F52" i="20" s="1"/>
  <c r="F47" i="20"/>
  <c r="F46" i="20"/>
  <c r="F48" i="20" s="1"/>
  <c r="F43" i="20"/>
  <c r="F42" i="20"/>
  <c r="F44" i="20" s="1"/>
  <c r="F39" i="20"/>
  <c r="F38" i="20"/>
  <c r="F37" i="20"/>
  <c r="F36" i="20"/>
  <c r="F35" i="20"/>
  <c r="F34" i="20"/>
  <c r="F33" i="20"/>
  <c r="F32" i="20"/>
  <c r="F31" i="20"/>
  <c r="F40" i="20" s="1"/>
  <c r="F30" i="20"/>
  <c r="F27" i="20"/>
  <c r="F28" i="20" s="1"/>
  <c r="F26" i="20"/>
  <c r="F25" i="20"/>
  <c r="F24" i="20"/>
  <c r="F21" i="20"/>
  <c r="F20" i="20"/>
  <c r="F19" i="20"/>
  <c r="F22" i="20" s="1"/>
  <c r="F17" i="20"/>
  <c r="F16" i="20"/>
  <c r="F15" i="20"/>
  <c r="F14" i="20"/>
  <c r="F13" i="20"/>
  <c r="F12" i="20"/>
  <c r="F11" i="20"/>
  <c r="F10" i="20"/>
  <c r="F8" i="20"/>
  <c r="F58" i="20" s="1"/>
  <c r="F7" i="20"/>
  <c r="F6" i="20"/>
  <c r="F5" i="20"/>
  <c r="F56" i="19" l="1"/>
  <c r="F55" i="19"/>
  <c r="F54" i="19"/>
  <c r="F57" i="19" s="1"/>
  <c r="F51" i="19"/>
  <c r="F50" i="19"/>
  <c r="F52" i="19" s="1"/>
  <c r="F48" i="19"/>
  <c r="F47" i="19"/>
  <c r="F46" i="19"/>
  <c r="F43" i="19"/>
  <c r="F42" i="19"/>
  <c r="F44" i="19" s="1"/>
  <c r="F39" i="19"/>
  <c r="F38" i="19"/>
  <c r="F37" i="19"/>
  <c r="F36" i="19"/>
  <c r="F35" i="19"/>
  <c r="F34" i="19"/>
  <c r="F33" i="19"/>
  <c r="F32" i="19"/>
  <c r="F31" i="19"/>
  <c r="F40" i="19" s="1"/>
  <c r="F30" i="19"/>
  <c r="F27" i="19"/>
  <c r="F26" i="19"/>
  <c r="F25" i="19"/>
  <c r="F24" i="19"/>
  <c r="F28" i="19" s="1"/>
  <c r="F21" i="19"/>
  <c r="F22" i="19" s="1"/>
  <c r="F20" i="19"/>
  <c r="F19" i="19"/>
  <c r="F16" i="19"/>
  <c r="F15" i="19"/>
  <c r="F14" i="19"/>
  <c r="F13" i="19"/>
  <c r="F12" i="19"/>
  <c r="F11" i="19"/>
  <c r="F10" i="19"/>
  <c r="F17" i="19" s="1"/>
  <c r="F7" i="19"/>
  <c r="F6" i="19"/>
  <c r="F5" i="19"/>
  <c r="F8" i="19" s="1"/>
  <c r="F58" i="19" s="1"/>
  <c r="F56" i="18" l="1"/>
  <c r="F55" i="18"/>
  <c r="F54" i="18"/>
  <c r="F57" i="18" s="1"/>
  <c r="D51" i="18"/>
  <c r="F51" i="18" s="1"/>
  <c r="D50" i="18"/>
  <c r="F50" i="18" s="1"/>
  <c r="F52" i="18" s="1"/>
  <c r="D47" i="18"/>
  <c r="F47" i="18" s="1"/>
  <c r="F48" i="18" s="1"/>
  <c r="F46" i="18"/>
  <c r="D43" i="18"/>
  <c r="F43" i="18" s="1"/>
  <c r="D42" i="18"/>
  <c r="F42" i="18" s="1"/>
  <c r="F44" i="18" s="1"/>
  <c r="F39" i="18"/>
  <c r="D39" i="18"/>
  <c r="D38" i="18"/>
  <c r="F38" i="18" s="1"/>
  <c r="F37" i="18"/>
  <c r="D36" i="18"/>
  <c r="F36" i="18" s="1"/>
  <c r="D35" i="18"/>
  <c r="F35" i="18" s="1"/>
  <c r="D34" i="18"/>
  <c r="F34" i="18" s="1"/>
  <c r="D33" i="18"/>
  <c r="F33" i="18" s="1"/>
  <c r="D32" i="18"/>
  <c r="F32" i="18" s="1"/>
  <c r="D31" i="18"/>
  <c r="F31" i="18" s="1"/>
  <c r="F40" i="18" s="1"/>
  <c r="F30" i="18"/>
  <c r="D30" i="18"/>
  <c r="F27" i="18"/>
  <c r="F26" i="18"/>
  <c r="F25" i="18"/>
  <c r="F24" i="18"/>
  <c r="F28" i="18" s="1"/>
  <c r="F21" i="18"/>
  <c r="D20" i="18"/>
  <c r="F20" i="18" s="1"/>
  <c r="D19" i="18"/>
  <c r="F19" i="18" s="1"/>
  <c r="F16" i="18"/>
  <c r="F15" i="18"/>
  <c r="D15" i="18"/>
  <c r="D14" i="18"/>
  <c r="F14" i="18" s="1"/>
  <c r="D13" i="18"/>
  <c r="F13" i="18" s="1"/>
  <c r="F12" i="18"/>
  <c r="D12" i="18"/>
  <c r="F11" i="18"/>
  <c r="D11" i="18"/>
  <c r="D10" i="18"/>
  <c r="F10" i="18" s="1"/>
  <c r="F7" i="18"/>
  <c r="F6" i="18"/>
  <c r="F5" i="18"/>
  <c r="F8" i="18" s="1"/>
  <c r="F58" i="18" l="1"/>
  <c r="F17" i="18"/>
  <c r="F22" i="18"/>
  <c r="F56" i="16"/>
  <c r="F55" i="16"/>
  <c r="F54" i="16"/>
  <c r="F57" i="16" s="1"/>
  <c r="F51" i="16"/>
  <c r="D51" i="16"/>
  <c r="D50" i="16"/>
  <c r="F50" i="16" s="1"/>
  <c r="F52" i="16" s="1"/>
  <c r="D47" i="16"/>
  <c r="F47" i="16" s="1"/>
  <c r="F46" i="16"/>
  <c r="F48" i="16" s="1"/>
  <c r="D43" i="16"/>
  <c r="F43" i="16" s="1"/>
  <c r="D42" i="16"/>
  <c r="F42" i="16" s="1"/>
  <c r="F44" i="16" s="1"/>
  <c r="D39" i="16"/>
  <c r="F39" i="16" s="1"/>
  <c r="F38" i="16"/>
  <c r="D38" i="16"/>
  <c r="F37" i="16"/>
  <c r="D36" i="16"/>
  <c r="F36" i="16" s="1"/>
  <c r="D35" i="16"/>
  <c r="F35" i="16" s="1"/>
  <c r="D34" i="16"/>
  <c r="F34" i="16" s="1"/>
  <c r="D33" i="16"/>
  <c r="F33" i="16" s="1"/>
  <c r="D32" i="16"/>
  <c r="F32" i="16" s="1"/>
  <c r="D31" i="16"/>
  <c r="F31" i="16" s="1"/>
  <c r="D30" i="16"/>
  <c r="F30" i="16" s="1"/>
  <c r="F27" i="16"/>
  <c r="F26" i="16"/>
  <c r="F25" i="16"/>
  <c r="F24" i="16"/>
  <c r="F28" i="16" s="1"/>
  <c r="F21" i="16"/>
  <c r="F20" i="16"/>
  <c r="D20" i="16"/>
  <c r="D19" i="16"/>
  <c r="F19" i="16" s="1"/>
  <c r="F22" i="16" s="1"/>
  <c r="F16" i="16"/>
  <c r="D15" i="16"/>
  <c r="F15" i="16" s="1"/>
  <c r="F14" i="16"/>
  <c r="D14" i="16"/>
  <c r="D13" i="16"/>
  <c r="F13" i="16" s="1"/>
  <c r="D12" i="16"/>
  <c r="F12" i="16" s="1"/>
  <c r="D11" i="16"/>
  <c r="F11" i="16" s="1"/>
  <c r="F10" i="16"/>
  <c r="F17" i="16" s="1"/>
  <c r="D10" i="16"/>
  <c r="F7" i="16"/>
  <c r="F6" i="16"/>
  <c r="F5" i="16"/>
  <c r="F8" i="16" s="1"/>
  <c r="F40" i="16" l="1"/>
  <c r="F58" i="16" s="1"/>
  <c r="F57" i="14"/>
  <c r="F56" i="14"/>
  <c r="F55" i="14"/>
  <c r="F52" i="14"/>
  <c r="F51" i="14"/>
  <c r="F50" i="14"/>
  <c r="F53" i="14" s="1"/>
  <c r="F47" i="14"/>
  <c r="F46" i="14"/>
  <c r="F48" i="14" s="1"/>
  <c r="F43" i="14"/>
  <c r="F42" i="14"/>
  <c r="F44" i="14" s="1"/>
  <c r="F39" i="14"/>
  <c r="F38" i="14"/>
  <c r="F37" i="14"/>
  <c r="F36" i="14"/>
  <c r="F35" i="14"/>
  <c r="F34" i="14"/>
  <c r="F33" i="14"/>
  <c r="F32" i="14"/>
  <c r="F31" i="14"/>
  <c r="F30" i="14"/>
  <c r="F40" i="14" s="1"/>
  <c r="F27" i="14"/>
  <c r="F26" i="14"/>
  <c r="F25" i="14"/>
  <c r="F24" i="14"/>
  <c r="F21" i="14"/>
  <c r="F20" i="14"/>
  <c r="D20" i="14"/>
  <c r="F19" i="14"/>
  <c r="F22" i="14" s="1"/>
  <c r="D19" i="14"/>
  <c r="F16" i="14"/>
  <c r="F15" i="14"/>
  <c r="D15" i="14"/>
  <c r="F14" i="14"/>
  <c r="D14" i="14"/>
  <c r="F13" i="14"/>
  <c r="D13" i="14"/>
  <c r="D12" i="14"/>
  <c r="F12" i="14" s="1"/>
  <c r="F11" i="14"/>
  <c r="D11" i="14"/>
  <c r="F10" i="14"/>
  <c r="D10" i="14"/>
  <c r="F7" i="14"/>
  <c r="F6" i="14"/>
  <c r="F5" i="14"/>
  <c r="F58" i="14" l="1"/>
  <c r="F28" i="14"/>
  <c r="F8" i="14"/>
  <c r="F59" i="14"/>
  <c r="F17" i="14"/>
</calcChain>
</file>

<file path=xl/sharedStrings.xml><?xml version="1.0" encoding="utf-8"?>
<sst xmlns="http://schemas.openxmlformats.org/spreadsheetml/2006/main" count="1372" uniqueCount="173">
  <si>
    <t>Devis quantitatif et estimatif pour la réalisation des travaux de forages mécanique équipe d'une pompe solaire. avec système AEP</t>
  </si>
  <si>
    <t>Lot 1: 6 Forages</t>
  </si>
  <si>
    <t>N°</t>
  </si>
  <si>
    <t>Désignation</t>
  </si>
  <si>
    <t>Unité</t>
  </si>
  <si>
    <t>Qté (6 Forages)</t>
  </si>
  <si>
    <t>PU (USD)</t>
  </si>
  <si>
    <t>P.T (USD)</t>
  </si>
  <si>
    <t>I</t>
  </si>
  <si>
    <t>Travaux préparatoires</t>
  </si>
  <si>
    <t>1.1</t>
  </si>
  <si>
    <t>Installation et replis du chantier</t>
  </si>
  <si>
    <t>une fois</t>
  </si>
  <si>
    <t>1.2</t>
  </si>
  <si>
    <t>Déplacement d'un site a un autre</t>
  </si>
  <si>
    <t>1.3</t>
  </si>
  <si>
    <t>Etudes hydrogéologique et géophysiques et plan de recollement</t>
  </si>
  <si>
    <t>site</t>
  </si>
  <si>
    <t>Sous total 1</t>
  </si>
  <si>
    <t>II</t>
  </si>
  <si>
    <t>Foration et équipement</t>
  </si>
  <si>
    <t>2.1</t>
  </si>
  <si>
    <t>Foration à un diamètre égal à 8'' à 12" en tout type de terrains y compris toutes sujétions</t>
  </si>
  <si>
    <t>ml</t>
  </si>
  <si>
    <t>2.2</t>
  </si>
  <si>
    <t>Mise en place de tubage plein PVC DN 125 Vissé</t>
  </si>
  <si>
    <t>2.3</t>
  </si>
  <si>
    <t>Mise en place de tubage PVC crépiné 125  vissé</t>
  </si>
  <si>
    <t>2.4</t>
  </si>
  <si>
    <t xml:space="preserve">Mise en place de décanteur en PVC DN 125, avec bouchon de fond ou sabot, vissé de 2 m </t>
  </si>
  <si>
    <t>2.5</t>
  </si>
  <si>
    <t>Fourniture et mise en place de massif filtrant</t>
  </si>
  <si>
    <t>tonne</t>
  </si>
  <si>
    <t>2.6</t>
  </si>
  <si>
    <t xml:space="preserve">Cimentation de l’espace annulaire avec du laitier de ciment </t>
  </si>
  <si>
    <t>sac</t>
  </si>
  <si>
    <t>2.7</t>
  </si>
  <si>
    <t>Transport des PVC( de Kananga aux sites de travaux)</t>
  </si>
  <si>
    <t>Sous total 2</t>
  </si>
  <si>
    <t>III</t>
  </si>
  <si>
    <t>Développement et essai de débit</t>
  </si>
  <si>
    <t>3.1</t>
  </si>
  <si>
    <t>Mise à disposition du dispositif de développement et chloration du forage jusqu'à obtention d’une eau claire sans particules solides</t>
  </si>
  <si>
    <t>heure</t>
  </si>
  <si>
    <t>3.2</t>
  </si>
  <si>
    <t xml:space="preserve">Essai de pompage </t>
  </si>
  <si>
    <t>3.3</t>
  </si>
  <si>
    <t>Analyse de la qualité de l’eau physico chimique et bactériologique</t>
  </si>
  <si>
    <t>Sous total 3</t>
  </si>
  <si>
    <t>IV.</t>
  </si>
  <si>
    <t xml:space="preserve">Superstructure </t>
  </si>
  <si>
    <t>4.1</t>
  </si>
  <si>
    <t>Fourniture et construction de la tète de forage(Plaque pour tête de forage,tuyau galva DN 40, Ventouse, clapet anti retour, compteur volumétrique et accessoires de montage)</t>
  </si>
  <si>
    <t>pièce</t>
  </si>
  <si>
    <t>4.2</t>
  </si>
  <si>
    <t>Fourniture et pose de la pompe et raccordement</t>
  </si>
  <si>
    <t>4.3</t>
  </si>
  <si>
    <t>Fourniture et pose des supports des modules solaires</t>
  </si>
  <si>
    <t>4.4</t>
  </si>
  <si>
    <t>Fourniture et pose de câblage et accessoires</t>
  </si>
  <si>
    <t>Sous total 4</t>
  </si>
  <si>
    <t>V.</t>
  </si>
  <si>
    <r>
      <t xml:space="preserve"> Montage des structures métalliques de 5 m de hauteur pour un réservoir de 5 m</t>
    </r>
    <r>
      <rPr>
        <b/>
        <vertAlign val="superscript"/>
        <sz val="12"/>
        <color theme="0"/>
        <rFont val="Arial"/>
        <family val="2"/>
      </rPr>
      <t>3</t>
    </r>
  </si>
  <si>
    <t>5.1</t>
  </si>
  <si>
    <r>
      <t>Béton de propreté 150 Kg/m</t>
    </r>
    <r>
      <rPr>
        <vertAlign val="superscript"/>
        <sz val="12"/>
        <color theme="1"/>
        <rFont val="Arial"/>
        <family val="2"/>
      </rPr>
      <t>3</t>
    </r>
  </si>
  <si>
    <r>
      <t>m</t>
    </r>
    <r>
      <rPr>
        <vertAlign val="superscript"/>
        <sz val="12"/>
        <color theme="1"/>
        <rFont val="Arial"/>
        <family val="2"/>
      </rPr>
      <t>3</t>
    </r>
  </si>
  <si>
    <t>5.2</t>
  </si>
  <si>
    <r>
      <t>Semelles en BA dosé a 350 kg/m</t>
    </r>
    <r>
      <rPr>
        <vertAlign val="superscript"/>
        <sz val="12"/>
        <color theme="1"/>
        <rFont val="Arial"/>
        <family val="2"/>
      </rPr>
      <t>3</t>
    </r>
  </si>
  <si>
    <t>5.3</t>
  </si>
  <si>
    <r>
      <t>Socle en BA dosé a 350 kg/m</t>
    </r>
    <r>
      <rPr>
        <vertAlign val="superscript"/>
        <sz val="12"/>
        <color theme="1"/>
        <rFont val="Arial"/>
        <family val="2"/>
      </rPr>
      <t>3</t>
    </r>
  </si>
  <si>
    <t>5.4</t>
  </si>
  <si>
    <t>Fourniture et montage des poteaux en IPN 120 (y compris peinture anti rouille et email bleu UNICEF))</t>
  </si>
  <si>
    <t>5.5</t>
  </si>
  <si>
    <t>Fourniture et montage des Poutres IPN 120 (y compris peinture anti rouille et email bleue UNICEF)</t>
  </si>
  <si>
    <t>5.6</t>
  </si>
  <si>
    <t>Fourniture et montage des cornières CAE 45x4,5 (y compris peinture anti rouille et email bleue UNICEF)</t>
  </si>
  <si>
    <t>5.7</t>
  </si>
  <si>
    <t>Fourniture et montage des tôles d'épaisseur PL2000x3000x5 mm pour platelage (y compris peinture anti rouille et email bleue UNICEF)</t>
  </si>
  <si>
    <t>5.8</t>
  </si>
  <si>
    <t>Éléments d'assemblages (goussets; boulons; platines; soudures Etc.)</t>
  </si>
  <si>
    <t>5.9</t>
  </si>
  <si>
    <t>Fourniture et pose d’une échelle crinoline métallique d’accès au réservoir ( y compris peinture antirouille et email bleu UNICEF))</t>
  </si>
  <si>
    <t>m</t>
  </si>
  <si>
    <t>5.10</t>
  </si>
  <si>
    <t>Fourniture et pose d’un garde-fou autour du réservoir H= 900 mm en tube O45x4,5</t>
  </si>
  <si>
    <t xml:space="preserve">Sous total 5 </t>
  </si>
  <si>
    <t>VI.</t>
  </si>
  <si>
    <t>Fourniture et pose Citerne</t>
  </si>
  <si>
    <t>6.1</t>
  </si>
  <si>
    <t>Fourniture et pose d'une citerne en plastique de 5000 litres, y compris accessoires</t>
  </si>
  <si>
    <t>6.2</t>
  </si>
  <si>
    <t>Fourniture et pose des tuyaux galvanisé de pression des diamètres 1 ½ ", 2" et 2 ½ " pour le raccordement de la citerne(forage au réservoir)</t>
  </si>
  <si>
    <t>Sous total 6</t>
  </si>
  <si>
    <t>VII.</t>
  </si>
  <si>
    <t>Réseau de distribution</t>
  </si>
  <si>
    <t>7.1</t>
  </si>
  <si>
    <t xml:space="preserve">Raccordement au réseau gravitaire  et Accessoires de singularités </t>
  </si>
  <si>
    <t>7.2</t>
  </si>
  <si>
    <t>Fourniture et Pose des tuyauteries en PEHD DN 63,50,40 y compris les accessoires de singularités. (de la citerne vers le réseau : BF, DLM, GHM et Cantines scolaires)</t>
  </si>
  <si>
    <t>Sous total 7</t>
  </si>
  <si>
    <t>VIII.</t>
  </si>
  <si>
    <t>Construction des bornes fontaines</t>
  </si>
  <si>
    <t>8.1</t>
  </si>
  <si>
    <t xml:space="preserve">Construction Bornes Fontaines à 2 robinet et accessoires </t>
  </si>
  <si>
    <t>8.2</t>
  </si>
  <si>
    <t xml:space="preserve">Construction Bornes Fontaines à 4 robinet et accessoires </t>
  </si>
  <si>
    <t>8.3</t>
  </si>
  <si>
    <t>Construction regards</t>
  </si>
  <si>
    <t>Sous total 8</t>
  </si>
  <si>
    <t>IX</t>
  </si>
  <si>
    <t>Travaux Final</t>
  </si>
  <si>
    <t>9.1</t>
  </si>
  <si>
    <t>Désinfection des ouvrages avant utilisation</t>
  </si>
  <si>
    <t>9.2</t>
  </si>
  <si>
    <t>Fourniture et pose plaque signalétique</t>
  </si>
  <si>
    <t>9.3</t>
  </si>
  <si>
    <t>Rapport final</t>
  </si>
  <si>
    <t>Sous total 9</t>
  </si>
  <si>
    <t>Total général</t>
  </si>
  <si>
    <t>Lot 2: 6 forages</t>
  </si>
  <si>
    <t xml:space="preserve">Raccordement au réseau gravitaire  et accessoires de singularités </t>
  </si>
  <si>
    <t>Lot 3: 6 Forages</t>
  </si>
  <si>
    <t>Lot 4:5  Forages</t>
  </si>
  <si>
    <t>Qté (5 Forages)</t>
  </si>
  <si>
    <t>Lot 5: 3 Forages</t>
  </si>
  <si>
    <t>Qté (3 Forages)</t>
  </si>
  <si>
    <t>Fourniture et pose de la pompe et raccordement (marque Lorentz)</t>
  </si>
  <si>
    <t>Lot 6: 6 Forages</t>
  </si>
  <si>
    <t>Lot 7: 6 Forages</t>
  </si>
  <si>
    <t>Borderau de prix Lots 1,6 et 7</t>
  </si>
  <si>
    <t>Description</t>
  </si>
  <si>
    <t>Ce montant forfaitaire couvre les frais d'installation du chantier ainsi que le transport et le retrait du matériel. Il comprend :
•	Le déplacement de l'atelier de forage et le transfert des fournitures, équipements et matériaux vers le site ;
•	La mobilisation sur site pour le forage, incluant le déploiement et le repli de l'ensemble des équipements et matériels nécessaires à la réalisation du forage, ainsi que leur mise en service, les essais de pompage et autres tests ;
•	La remise en état et le nivellement des terrains existants, avec le remblaiement notamment des bacs à boue et des canaux de liaison ;
•	La fourniture par le personnel de chantier de tenues de travail conformes aux normes réglementaires et en parfait état, accompagnée de tous les dispositifs de protection et de sécurité indispensables à leurs activités (gants, lunettes de protection pour soudeurs et découpeurs de tôles, casques, cache-nez, harnais de sécurité pour les travaux en hauteur, souliers ou bottes renforcés, combinaisons, etc.) ;
•	La mise à disposition, sur le chantier, d'une trousse de secours médicale pour les premiers soins, sous la responsabilité d'un agent qualifié en secourisme et/ou par une structure située à moins de 2 km du site, apte à recevoir les blessés ;
•	L'installation, sur le chantier, de panneaux de sécurisation ;
•	Le retrait, en fin de chantier, de l'intégralité des matériels et matériaux excédentaires, ainsi que la remise en état des lieux ;
•	L'ensemble des sujétions.</t>
  </si>
  <si>
    <t>Ce prix rémunère au forfait les frais de déplacement d'un site a un autre. Il comprend :
•	déplacement de l’atelier de forage d'un site vers les autres sites des travaux selon le lot.</t>
  </si>
  <si>
    <t>Ce prix réénumère :
•	Le coût des études géophysiques et hydrogéologiques selon les prescriptions techniques ;
•	L’établissement d’un plan de récolement présentant les résultats d’analyse et la localisation précise du site de forage proposé ;
•	Y compris toutes les sujétions de terrain, d’analyse et de restitution.</t>
  </si>
  <si>
    <t>Ce prix rémunère :
•	L’exécution de forage pour eau potable en diamètre interne 8'' à 12" en circulation directe à la boue et/ou au marteau fond de trou, selon les formations rencontrées et les directives de l'ingénieur-conseil, y compris toutes sujétions.</t>
  </si>
  <si>
    <t>Mise en place de tubage plein PVC DN 125 vissé</t>
  </si>
  <si>
    <t>Ce prix rémunère :
•	La mise en place du tubage de qualité alimentaire (PVC crépiné) fourni par UNICEF, selon les formations rencontrées et selon les directives de l'ingénieur-conseil y compris toutes sujétions.</t>
  </si>
  <si>
    <t>Ce prix rémunère :
•	La mise en place du tubage de qualité alimentaire (PVC décanteur) fourni par UNICEF, selon les formations rencontrées et selon les directives de l'ingénieur-conseil y compris toutes sujétions.</t>
  </si>
  <si>
    <t>Ce prix rémunère :
•	La  fourniture et mise en place du massif filtrant gravier des quartz calibré (2 – 3 mm) et lavé.
Remarque : le gravier doit d’abord être lavé plusieurs fois à l’eau propre, tamisé avant d'être mise en place.</t>
  </si>
  <si>
    <t>Ce prix rémunère :
•	La fourniture de ciment et l'application du joint d’étanchéité dans l’espace annulaire y compris toutes sujétions.</t>
  </si>
  <si>
    <t>Ce prix réénumère :
•	Le transport des tubages depuis le dépôt UNICEF de Kananga jusqu’aux différents sites d’intervention ;
•	Le chargement, le déchargement, la manutention sur chaque site ;
•	Y compris toutes les sujétions logistiques, les contraintes d’accessibilité, de sécurité et les aléas liés aux conditions locales.</t>
  </si>
  <si>
    <t>Ce prix réénumère :
•	La fourniture et la mise à disposition du dispositif de développement du forage (pompe de développement, air-lift, équipements de nettoyage) ;
•	La réalisation de l’opération de développement mécanique et hydraulique jusqu’à obtention d’une eau claire, sans particules solides ni boues résiduelles ;
•	La chloration du forage après développement, à l’aide de produits désinfectants appropriés, conformément aux normes en vigueur ;
•	L’ensemble des opérations exécutées selon les prescriptions techniques ;
•	Y compris toutes les sujétions de mise en œuvre, de rinçage, de sécurité, d’évacuation des eaux de nettoyage et de contrôle visuel de la qualité de l’eau.</t>
  </si>
  <si>
    <t>Ce prix rémunère :
•	Les essais de pompage par palier ou à longue durée selon les directives de l’ingénieur-conseil et conformément aux prescriptions techniques, y compris toute sujétion.</t>
  </si>
  <si>
    <t>Ce prix rémunère :
•	Le coût des analyses physico-chimiques et bactériologues complètes à réaliser sur site avec un laboratoire agréé par le gouvernement conformément à la spécification technique sur la qualité de l'eau.</t>
  </si>
  <si>
    <t>Ce prix réénumère :
•	La construction complète de la tête de forage, incluant (la fourniture et la pose d’une plaque de tête de forage, la tuyauterie galvanisée DN 40, la ventouse, le clapet anti-retour, le compteur volumétrique et tous les accessoires de montage (raccords, fixations, scellements))
•	La mise en œuvre conforme aux prescriptions techniques ;
•	Y compris toutes les sujétions de pose, de raccordement, d’étanchéité et de mise en service.</t>
  </si>
  <si>
    <t>Ce prix rémunère :
•	La fourniture et l'installation de la pompe solaire de marque Lorentz ou Grundfos avec garantie du fabricant, les tuyaux d'exhaure et tous les accessoires nécessaires ;
•	La fourniture et l'installation du système solaire incluant le panneau photovoltaïque, une armoire, un onduleur, un coffret électrique de commande, et les dispositifs de protection ;
•	La fourniture et l'installation d'un châssis rigide au-dessus de la tour métallique pour supporter les panneaux solaires ;
•	La sécurisation des panneaux par soudure entre l'équipement et la structure métallique de pose, ou par toute autre méthode approuvée par le maître d'ouvrage.</t>
  </si>
  <si>
    <t>Ce prix réénumère :
•	La fourniture et la pose du câblage électrique (câbles d’alimentation, câbles de commande, connecteurs, gaines de protection) ;
•	La fourniture et l’installation de tous les accessoires (boîtes de jonction, attaches, connectiques, dispositifs de fixation) ;
•	Conformément aux prescriptions techniques ;
•	Y compris toutes les sujétions de pose, de protection, de raccordement et de mise en service.</t>
  </si>
  <si>
    <t>Ce prix réénumère :
•	La fourniture des composants et la mise en œuvre du béton de propreté (dosé à 150 kg de ciment par m³) ;
•	L’utilisation de matériaux conformes aux prescriptions techniques (granulats, eau, dosage contrôlé) ;
•	Y compris toutes les sujétions de préparation, de mise en place, de nivellement et de protection avant coulage des ouvrages définitifs.</t>
  </si>
  <si>
    <t>Ce prix réénumère :
•	La fourniture et la mise en œuvre des semelles en béton armé (dosé à 350 kg de ciment par m³) ;
•	L’inclusion des barres d’armature haute adhérence conformes aux prescriptions techniques ;
•	L’utilisation de matériaux de qualité (granulats, ciment, eau, acier) et le respect des règles de l’art pour le coffrage, le ferraillage, le coulage, le décoffrage et la cure ;
•	Y compris toutes les sujétions nécessaires à l’exécution correcte de l’ouvrage.</t>
  </si>
  <si>
    <t>Ce prix réénumère :
•	La fourniture et la mise en œuvre du socle en béton armé (dosé à 350 kg de ciment par m³) servant de base de support pour la structure métallique ;
•	L’inclusion des barres d’armature haute adhérence selon les prescriptions techniques ;
•	L’exécution des travaux selon les règles de l’art, incluant le coffrage, le ferraillage, le coulage, le décoffrage et la cure du béton ;
•	Y compris toutes les sujétions de nivellement, d’alignement et d’ancrage pour la stabilité de la superstructure.</t>
  </si>
  <si>
    <t>Ce prix réénumère :
•	La fourniture et le montage des poteaux métalliques (profilés IPN 120) destinés à la structure de support du réservoir ;
•	La protection anticorrosion comprenant la peinture antirouille et la finition à l’émail bleu UNICEF ;
•	La mise en œuvre conformément aux prescriptions techniques ;
•	Y compris toutes les sujétions de découpe, de levage, de fixation, d’alignement et de sécurité.</t>
  </si>
  <si>
    <t>Fourniture et montage des poutres IPN 120 (y compris peinture anti rouille et email bleue UNICEF)</t>
  </si>
  <si>
    <t>Ce prix réénumère :
•	La fourniture et le montage des poutres métalliques (profilés IPN 120) destinées à la structure porteuse du réservoir ;
•	La protection anticorrosion comprenant la peinture antirouille et la finition à l’émail bleu UNICEF ;
•	L’exécution des travaux selon les prescriptions techniques ;
•	Y compris toutes les sujétions de manutention, d’assemblage, de soudure, d’alignement et de sécurité.</t>
  </si>
  <si>
    <t>Ce prix réénumère :
•	La fourniture et le montage des cornières métalliques (profilés CAE 45×4,5 mm) utilisées pour le contreventement ou l’assemblage de la structure métallique ;
•	La protection de surface incluant la peinture antirouille et la finition à l’émail bleu UNICEF ;
•	L’exécution conforme aux prescriptions techniques ;
•	Y compris toutes les sujétions de découpe, de fixation, d’alignement, de soudure et de sécurité.</t>
  </si>
  <si>
    <t>Ce prix réénumère :
•	La fourniture et le montage des tôles d’acier (dimensions 2000 × 3000 × 5 mm) pour la réalisation du platelage de la plate-forme supportant le réservoir ;
•	Le traitement de surface incluant la peinture antirouille et la finition à l’émail bleu UNICEF ;
•	La mise en œuvre selon les prescriptions techniques ;
•	Y compris toutes les sujétions de découpe, de fixation, de soudure, de mise à niveau et de sécurité.</t>
  </si>
  <si>
    <t>Ce prix réénumère :
•	La fourniture et la mise en œuvre de l’ensemble des éléments d’assemblage (goussets, boulons, platines, soudures, rondelles, écrous et autres fixations métalliques) nécessaires à la liaison des composants de la structure métallique ;
•	L’exécution conforme aux prescriptions techniques ;
•	Y compris toutes les sujétions de perçage, de soudure, de serrage, de calage, d’alignement et de contrôle de qualité.</t>
  </si>
  <si>
    <t>Ce prix réénumère :
•	La fourniture et la pose d’une échelle crinoline métallique d’accès au réservoir (structure tubulaire avec arceaux de protection intégrés, fixée à la tour ou au réservoir) ;
•	Le traitement de surface incluant la peinture antirouille et la finition à l’émail bleu UNICEF ;
•	La mise en œuvre conforme aux prescriptions techniques et normes de sécurité ;
•	Y compris toutes les sujétions de fixation, d’alignement, de sécurité en hauteur et de protection anticorrosion.</t>
  </si>
  <si>
    <t>Fourniture et pose d’un garde-fou autour du réservoir H= 900 mm en tube Ø45x4,5</t>
  </si>
  <si>
    <t>Ce prix réénumère :
•	La fourniture et la pose d’un garde-fou métallique (hauteur 900 mm, en tube Ø45×4,5 mm) installé en périphérie de la plate-forme du réservoir pour sécuriser l’accès en hauteur ;
•	La conformité aux normes de sécurité et prescriptions techniques (résistance, espacement, ancrage) ;
•	Y compris toutes les sujétions de découpe, de soudure, de fixation, de traitement de surface et de protection contre la corrosion.</t>
  </si>
  <si>
    <t>Ce prix réénumère :
•	La fourniture et la pose d’une citerne en plastique de 5000 litres (polyéthylène haute densité, résistant aux UV et à la pression) ;
•	La fourniture et l’installation de tous les accessoires (raccords, vannes, robinetterie, supports ou dalle de pose, kit de fixation et trop-plein) ;
•	L’exécution conforme aux prescriptions techniques ;
•	Y compris toutes les sujétions de transport, de manutention, de stabilisation, de raccordement et de mise en service.</t>
  </si>
  <si>
    <t>Ce prix réénumère :
•	La fourniture et la pose de tuyaux galvanisés (diamètres 1 ½ ", 2" et 2 ½ ") pour le raccordement entre le forage et la citerne de stockage ;
•	La fourniture des raccords filetés, coudes, tés, manchons, brides, colliers de fixation et accessoires nécessaires ;
•	L’exécution des travaux conformément aux prescriptions techniques ;
•	Y compris toutes les sujétions de coupe, de filetage, de vissage, de fixation, de mise en pression et d’étanchéité.</t>
  </si>
  <si>
    <t>Ce prix réénumère :
•	La fourniture et la pose des conduites d’interconnexion au réseau gravitaire pour la distribution d’eau (de la citerne vers les points d’usage : bornes fontaines, dispositifs de lave-mains, cantine scolaire, cabine d’hygiène menstruelle) ;
•	La fourniture et l’installation de tous les accessoires de singularité (coudes, tés, réductions, clapets, ventouses, raccords de dilatation, colliers, vannes, bouchons de purge) ;
•	L’exécution des travaux selon les prescriptions techniques ;
•	Y compris toutes les sujétions de terrassement, pose, calage, remblaiement, essais de pression, et raccordements fonctionnels.</t>
  </si>
  <si>
    <t>Fourniture et pose des tuyauteries en PEHD DN 63,50,40 y compris les accessoires de singularités. (de la citerne vers le réseau : BF, DLM, GHM et Cantines scolaires)</t>
  </si>
  <si>
    <t>Ce prix réénumère :
•	La fourniture et la pose de tuyauteries en PEHD (diamètres DN 63, DN 50 et DN 40) assurant la distribution gravitaire depuis la citerne vers les points d’usage (bornes fontaines [BF], dispositifs de lave-mains [DLM], cabines de gestion de l’hygiène menstruelle [GHM], cantines scolaires) ;
•	La fourniture et la pose de tous les accessoires de singularité (coudes, tés, réductions, colliers, vannes, bouchons de purge, raccords de dilatation) adaptés au réseau PEHD ;
•	La mise en œuvre conforme aux prescriptions techniques,
•	Y compris toutes les sujétions de tranchées, pose, calage, remblaiement, essais d’étanchéité et raccordement final aux ouvrages desservis.</t>
  </si>
  <si>
    <t xml:space="preserve">Construction bornes fontaines à 2 robinet et accessoires </t>
  </si>
  <si>
    <t>Ce prix réénumère :
•	La construction d’une borne fontaine à deux robinets, réalisée en maçonnerie (blocs de ciment), sur dalle de fondation, avec revêtement de finition ;
•	La fourniture et la pose des accessoires hydrauliques (robinets, vannes, collecteurs, raccords, siphon, évacuation des eaux usées) ;
•	L’aménagement du système de drainage (caniveau, pente, évacuation) autour de la borne fontaine ;
•	La mise en œuvre conforme aux prescriptions techniques ;
•	Y compris toutes les sujétions de terrassement, maçonnerie, étanchéité, finition en faïence, raccordement et mise en service.</t>
  </si>
  <si>
    <t>Ce prix réénumère :
•	La construction d’une borne fontaine à 4 robinets, réalisée en maçonnerie (blocs de ciment sur dalle en béton armé) selon les dimensions et le design prévus ;
•	La fourniture et la pose des accessoires hydrauliques (robinets, collecteurs, vannes, raccords, siphons, dispositifs d’évacuation des eaux usées) ;
•	L’aménagement du système de drainage (caniveau, pente, évacuation des eaux) autour de la borne ;
•	L’application d’un revêtement de finition (enduit, faïence ou peinture selon prescriptions techniques) ;
•	Y compris toutes les sujétions de terrassement, maçonnerie, raccordement au réseau, étanchéité, finition et mise en service.</t>
  </si>
  <si>
    <t>Ce prix réénumère :
•	La construction de regards d’inspection et de protection (en maçonnerie de blocs de ciment ou éléments préfabriqués), permettant l’accès aux vannes, raccords ou autres organes du réseau ;
•	La fourniture et la pose des couvercles (en métal), cadres, marches d'accès et autres éléments nécessaires à leur bon fonctionnement ;
•	La réalisation des travaux conformément aux prescriptions techniques ;
•	Y compris toutes les sujétions de terrassement, drainage, maçonnerie, étanchéité, scellement et finition.</t>
  </si>
  <si>
    <t>Ce prix réénumère :
•	Le traitement désinfectant de l’ensemble des ouvrages hydrauliques (forage, citerne, réseau de distribution, bornes fontaines, dispositifs de puisage) avant leur mise en service ;
•	L’utilisation de produits à base de chlore (type hypochlorite de calcium ou hypochlorite de sodium) conformément aux normes en vigueur ;
•	L’application des procédures de désinfection selon les prescriptions techniques ;
•	Y compris toutes les sujétions de dosage, de contact, de rinçage, de sécurité, de protection du personnel et d’évacuation des eaux chlorées.</t>
  </si>
  <si>
    <t>Ce prix réénumère :
•	La fourniture et la pose d’une plaque signalétique (en aluminium ou matériau durable, résistante aux intempéries), fixée de manière visible sur l’ouvrage ;
•	La gravure ou impression durable des informations essentielles : nom du projet, localisation, date de réalisation, nom du maître d’ouvrage, nom du partenaire technique/financier, et capacité de l’ouvrage ;
•	La mise en œuvre conforme aux prescriptions techniques et normes de visibilité ;
•	Y compris toutes les sujétions de fabrication, de fixation, de résistance mécanique et de lisibilité dans le temps.</t>
  </si>
  <si>
    <t>Ce prix réénumère :
•	L’élaboration du rapport technique final récapitulant l’ensemble des travaux réalisés par site (type d’ouvrage, quantités mises en œuvre, matériaux utilisés, observations techniques) ;
•	La production des plans de récolement (‘‘ tel que construit ’’) incluant les implantations réelles, les profondeurs, les raccordements et toutes les modifications intervenues en cours d’exécution ;
•	La mise en forme des livrables conformément aux prescriptions techniques (format Word, PDF, SIG ou DAO, le cas échéant) ;
•	Y compris toutes les sujétions de compilation, de relecture, de validation avec les parties prenantes, de livraison numérique et physique.</t>
  </si>
  <si>
    <t>Bordereau des prix Lots 2,3,4 et 5</t>
  </si>
  <si>
    <t>Ce prix rémunère :
•	La fourniture et la mise en place du massif filtrant gravier des quartz calibré (2 – 3 mm) et lavé.
Remarque : le gravier doit d’abord être lavé plusieurs fois à l’eau propre, tamisé avant d'être mise en place.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</si>
</sst>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$-C0C]"/>
    <numFmt numFmtId="165" formatCode="_ * #,##0.00_)\ [$$-C0C]_ ;_ * \(#,##0.00\)\ [$$-C0C]_ ;_ * &quot;-&quot;??_)\ [$$-C0C]_ ;_ @_ "/>
    <numFmt numFmtId="166" formatCode="_-[$$-409]* #,##0.00_ ;_-[$$-409]* \-#,##0.00\ ;_-[$$-409]* &quot;-&quot;??_ ;_-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1"/>
      <name val="Arial"/>
      <family val="2"/>
    </font>
    <font>
      <b/>
      <vertAlign val="superscript"/>
      <sz val="12"/>
      <color theme="0"/>
      <name val="Arial"/>
      <family val="2"/>
    </font>
    <font>
      <vertAlign val="superscript"/>
      <sz val="12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AEE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0" fontId="6" fillId="4" borderId="2" xfId="0" applyFont="1" applyFill="1" applyBorder="1" applyAlignment="1">
      <alignment horizontal="centerContinuous" vertical="center" wrapText="1"/>
    </xf>
    <xf numFmtId="0" fontId="6" fillId="4" borderId="4" xfId="0" applyFont="1" applyFill="1" applyBorder="1" applyAlignment="1">
      <alignment horizontal="centerContinuous" vertical="center" wrapText="1"/>
    </xf>
    <xf numFmtId="0" fontId="6" fillId="4" borderId="3" xfId="0" applyFont="1" applyFill="1" applyBorder="1" applyAlignment="1">
      <alignment horizontal="centerContinuous" vertical="center" wrapText="1"/>
    </xf>
    <xf numFmtId="0" fontId="2" fillId="0" borderId="0" xfId="0" applyFont="1"/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5" fillId="5" borderId="1" xfId="1" applyFont="1" applyFill="1" applyBorder="1" applyAlignment="1" applyProtection="1">
      <alignment horizontal="center" vertical="center"/>
      <protection locked="0"/>
    </xf>
    <xf numFmtId="0" fontId="5" fillId="5" borderId="1" xfId="1" applyFont="1" applyFill="1" applyBorder="1" applyAlignment="1" applyProtection="1">
      <alignment vertical="center"/>
      <protection locked="0"/>
    </xf>
    <xf numFmtId="0" fontId="5" fillId="5" borderId="1" xfId="1" applyFont="1" applyFill="1" applyBorder="1" applyAlignment="1" applyProtection="1">
      <alignment horizontal="center" vertical="center" wrapText="1"/>
      <protection locked="0"/>
    </xf>
    <xf numFmtId="0" fontId="5" fillId="5" borderId="7" xfId="1" applyFont="1" applyFill="1" applyBorder="1" applyAlignment="1" applyProtection="1">
      <alignment horizontal="center" vertical="center"/>
      <protection locked="0"/>
    </xf>
    <xf numFmtId="0" fontId="5" fillId="5" borderId="2" xfId="1" applyFont="1" applyFill="1" applyBorder="1" applyAlignment="1" applyProtection="1">
      <alignment vertical="center"/>
      <protection locked="0"/>
    </xf>
    <xf numFmtId="0" fontId="5" fillId="5" borderId="4" xfId="1" applyFont="1" applyFill="1" applyBorder="1" applyAlignment="1" applyProtection="1">
      <alignment vertical="center"/>
      <protection locked="0"/>
    </xf>
    <xf numFmtId="0" fontId="5" fillId="5" borderId="3" xfId="1" applyFont="1" applyFill="1" applyBorder="1" applyAlignment="1" applyProtection="1">
      <alignment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66" fontId="8" fillId="0" borderId="0" xfId="0" applyNumberFormat="1" applyFont="1" applyAlignment="1">
      <alignment vertical="center"/>
    </xf>
    <xf numFmtId="166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64" fontId="6" fillId="2" borderId="2" xfId="0" applyNumberFormat="1" applyFont="1" applyFill="1" applyBorder="1" applyAlignment="1">
      <alignment horizontal="left"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166" fontId="6" fillId="2" borderId="3" xfId="0" applyNumberFormat="1" applyFont="1" applyFill="1" applyBorder="1" applyAlignment="1">
      <alignment horizontal="right" vertical="center"/>
    </xf>
    <xf numFmtId="166" fontId="6" fillId="2" borderId="1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166" fontId="7" fillId="0" borderId="6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64" fontId="6" fillId="2" borderId="4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7" fillId="3" borderId="4" xfId="0" applyFont="1" applyFill="1" applyBorder="1" applyAlignment="1">
      <alignment horizontal="center" vertical="center"/>
    </xf>
    <xf numFmtId="166" fontId="6" fillId="3" borderId="3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vertical="center" wrapText="1"/>
    </xf>
    <xf numFmtId="0" fontId="6" fillId="3" borderId="4" xfId="0" applyFont="1" applyFill="1" applyBorder="1" applyAlignment="1">
      <alignment vertical="center"/>
    </xf>
    <xf numFmtId="166" fontId="6" fillId="3" borderId="3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66" fontId="8" fillId="0" borderId="1" xfId="0" applyNumberFormat="1" applyFont="1" applyBorder="1" applyAlignment="1">
      <alignment horizontal="center" vertical="center"/>
    </xf>
    <xf numFmtId="0" fontId="13" fillId="2" borderId="4" xfId="0" applyFont="1" applyFill="1" applyBorder="1" applyAlignment="1">
      <alignment vertical="center"/>
    </xf>
    <xf numFmtId="166" fontId="13" fillId="2" borderId="3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166" fontId="8" fillId="0" borderId="1" xfId="0" applyNumberFormat="1" applyFont="1" applyBorder="1" applyAlignment="1">
      <alignment vertical="center"/>
    </xf>
    <xf numFmtId="166" fontId="5" fillId="5" borderId="2" xfId="1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/>
    <xf numFmtId="165" fontId="1" fillId="0" borderId="0" xfId="0" applyNumberFormat="1" applyFont="1"/>
    <xf numFmtId="0" fontId="1" fillId="0" borderId="0" xfId="0" applyFont="1" applyAlignment="1">
      <alignment horizontal="center"/>
    </xf>
    <xf numFmtId="166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2 2" xfId="1" xr:uid="{C4E15582-393F-408F-8BA0-4A9E192DC7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0B08A-B297-444C-9E4B-FF00C2AFEF61}">
  <dimension ref="A1:L63"/>
  <sheetViews>
    <sheetView tabSelected="1" view="pageBreakPreview" zoomScale="96" zoomScaleNormal="92" zoomScaleSheetLayoutView="96" workbookViewId="0">
      <selection activeCell="L17" sqref="L17"/>
    </sheetView>
  </sheetViews>
  <sheetFormatPr defaultColWidth="9.140625" defaultRowHeight="14.25" x14ac:dyDescent="0.2"/>
  <cols>
    <col min="1" max="1" width="5" style="49" customWidth="1"/>
    <col min="2" max="2" width="64.42578125" style="4" customWidth="1"/>
    <col min="3" max="3" width="10.7109375" style="4" customWidth="1"/>
    <col min="4" max="4" width="15" style="49" customWidth="1"/>
    <col min="5" max="5" width="14.5703125" style="50" customWidth="1"/>
    <col min="6" max="6" width="17.42578125" style="50" customWidth="1"/>
    <col min="7" max="7" width="13.7109375" style="4" customWidth="1"/>
    <col min="8" max="8" width="12.85546875" style="4" bestFit="1" customWidth="1"/>
    <col min="9" max="256" width="9.140625" style="4"/>
    <col min="257" max="257" width="8.5703125" style="4" customWidth="1"/>
    <col min="258" max="258" width="38.42578125" style="4" customWidth="1"/>
    <col min="259" max="260" width="9.140625" style="4"/>
    <col min="261" max="261" width="14.5703125" style="4" customWidth="1"/>
    <col min="262" max="262" width="17.42578125" style="4" customWidth="1"/>
    <col min="263" max="263" width="11.42578125" style="4" customWidth="1"/>
    <col min="264" max="512" width="9.140625" style="4"/>
    <col min="513" max="513" width="8.5703125" style="4" customWidth="1"/>
    <col min="514" max="514" width="38.42578125" style="4" customWidth="1"/>
    <col min="515" max="516" width="9.140625" style="4"/>
    <col min="517" max="517" width="14.5703125" style="4" customWidth="1"/>
    <col min="518" max="518" width="17.42578125" style="4" customWidth="1"/>
    <col min="519" max="519" width="11.42578125" style="4" customWidth="1"/>
    <col min="520" max="768" width="9.140625" style="4"/>
    <col min="769" max="769" width="8.5703125" style="4" customWidth="1"/>
    <col min="770" max="770" width="38.42578125" style="4" customWidth="1"/>
    <col min="771" max="772" width="9.140625" style="4"/>
    <col min="773" max="773" width="14.5703125" style="4" customWidth="1"/>
    <col min="774" max="774" width="17.42578125" style="4" customWidth="1"/>
    <col min="775" max="775" width="11.42578125" style="4" customWidth="1"/>
    <col min="776" max="1024" width="9.140625" style="4"/>
    <col min="1025" max="1025" width="8.5703125" style="4" customWidth="1"/>
    <col min="1026" max="1026" width="38.42578125" style="4" customWidth="1"/>
    <col min="1027" max="1028" width="9.140625" style="4"/>
    <col min="1029" max="1029" width="14.5703125" style="4" customWidth="1"/>
    <col min="1030" max="1030" width="17.42578125" style="4" customWidth="1"/>
    <col min="1031" max="1031" width="11.42578125" style="4" customWidth="1"/>
    <col min="1032" max="1280" width="9.140625" style="4"/>
    <col min="1281" max="1281" width="8.5703125" style="4" customWidth="1"/>
    <col min="1282" max="1282" width="38.42578125" style="4" customWidth="1"/>
    <col min="1283" max="1284" width="9.140625" style="4"/>
    <col min="1285" max="1285" width="14.5703125" style="4" customWidth="1"/>
    <col min="1286" max="1286" width="17.42578125" style="4" customWidth="1"/>
    <col min="1287" max="1287" width="11.42578125" style="4" customWidth="1"/>
    <col min="1288" max="1536" width="9.140625" style="4"/>
    <col min="1537" max="1537" width="8.5703125" style="4" customWidth="1"/>
    <col min="1538" max="1538" width="38.42578125" style="4" customWidth="1"/>
    <col min="1539" max="1540" width="9.140625" style="4"/>
    <col min="1541" max="1541" width="14.5703125" style="4" customWidth="1"/>
    <col min="1542" max="1542" width="17.42578125" style="4" customWidth="1"/>
    <col min="1543" max="1543" width="11.42578125" style="4" customWidth="1"/>
    <col min="1544" max="1792" width="9.140625" style="4"/>
    <col min="1793" max="1793" width="8.5703125" style="4" customWidth="1"/>
    <col min="1794" max="1794" width="38.42578125" style="4" customWidth="1"/>
    <col min="1795" max="1796" width="9.140625" style="4"/>
    <col min="1797" max="1797" width="14.5703125" style="4" customWidth="1"/>
    <col min="1798" max="1798" width="17.42578125" style="4" customWidth="1"/>
    <col min="1799" max="1799" width="11.42578125" style="4" customWidth="1"/>
    <col min="1800" max="2048" width="9.140625" style="4"/>
    <col min="2049" max="2049" width="8.5703125" style="4" customWidth="1"/>
    <col min="2050" max="2050" width="38.42578125" style="4" customWidth="1"/>
    <col min="2051" max="2052" width="9.140625" style="4"/>
    <col min="2053" max="2053" width="14.5703125" style="4" customWidth="1"/>
    <col min="2054" max="2054" width="17.42578125" style="4" customWidth="1"/>
    <col min="2055" max="2055" width="11.42578125" style="4" customWidth="1"/>
    <col min="2056" max="2304" width="9.140625" style="4"/>
    <col min="2305" max="2305" width="8.5703125" style="4" customWidth="1"/>
    <col min="2306" max="2306" width="38.42578125" style="4" customWidth="1"/>
    <col min="2307" max="2308" width="9.140625" style="4"/>
    <col min="2309" max="2309" width="14.5703125" style="4" customWidth="1"/>
    <col min="2310" max="2310" width="17.42578125" style="4" customWidth="1"/>
    <col min="2311" max="2311" width="11.42578125" style="4" customWidth="1"/>
    <col min="2312" max="2560" width="9.140625" style="4"/>
    <col min="2561" max="2561" width="8.5703125" style="4" customWidth="1"/>
    <col min="2562" max="2562" width="38.42578125" style="4" customWidth="1"/>
    <col min="2563" max="2564" width="9.140625" style="4"/>
    <col min="2565" max="2565" width="14.5703125" style="4" customWidth="1"/>
    <col min="2566" max="2566" width="17.42578125" style="4" customWidth="1"/>
    <col min="2567" max="2567" width="11.42578125" style="4" customWidth="1"/>
    <col min="2568" max="2816" width="9.140625" style="4"/>
    <col min="2817" max="2817" width="8.5703125" style="4" customWidth="1"/>
    <col min="2818" max="2818" width="38.42578125" style="4" customWidth="1"/>
    <col min="2819" max="2820" width="9.140625" style="4"/>
    <col min="2821" max="2821" width="14.5703125" style="4" customWidth="1"/>
    <col min="2822" max="2822" width="17.42578125" style="4" customWidth="1"/>
    <col min="2823" max="2823" width="11.42578125" style="4" customWidth="1"/>
    <col min="2824" max="3072" width="9.140625" style="4"/>
    <col min="3073" max="3073" width="8.5703125" style="4" customWidth="1"/>
    <col min="3074" max="3074" width="38.42578125" style="4" customWidth="1"/>
    <col min="3075" max="3076" width="9.140625" style="4"/>
    <col min="3077" max="3077" width="14.5703125" style="4" customWidth="1"/>
    <col min="3078" max="3078" width="17.42578125" style="4" customWidth="1"/>
    <col min="3079" max="3079" width="11.42578125" style="4" customWidth="1"/>
    <col min="3080" max="3328" width="9.140625" style="4"/>
    <col min="3329" max="3329" width="8.5703125" style="4" customWidth="1"/>
    <col min="3330" max="3330" width="38.42578125" style="4" customWidth="1"/>
    <col min="3331" max="3332" width="9.140625" style="4"/>
    <col min="3333" max="3333" width="14.5703125" style="4" customWidth="1"/>
    <col min="3334" max="3334" width="17.42578125" style="4" customWidth="1"/>
    <col min="3335" max="3335" width="11.42578125" style="4" customWidth="1"/>
    <col min="3336" max="3584" width="9.140625" style="4"/>
    <col min="3585" max="3585" width="8.5703125" style="4" customWidth="1"/>
    <col min="3586" max="3586" width="38.42578125" style="4" customWidth="1"/>
    <col min="3587" max="3588" width="9.140625" style="4"/>
    <col min="3589" max="3589" width="14.5703125" style="4" customWidth="1"/>
    <col min="3590" max="3590" width="17.42578125" style="4" customWidth="1"/>
    <col min="3591" max="3591" width="11.42578125" style="4" customWidth="1"/>
    <col min="3592" max="3840" width="9.140625" style="4"/>
    <col min="3841" max="3841" width="8.5703125" style="4" customWidth="1"/>
    <col min="3842" max="3842" width="38.42578125" style="4" customWidth="1"/>
    <col min="3843" max="3844" width="9.140625" style="4"/>
    <col min="3845" max="3845" width="14.5703125" style="4" customWidth="1"/>
    <col min="3846" max="3846" width="17.42578125" style="4" customWidth="1"/>
    <col min="3847" max="3847" width="11.42578125" style="4" customWidth="1"/>
    <col min="3848" max="4096" width="9.140625" style="4"/>
    <col min="4097" max="4097" width="8.5703125" style="4" customWidth="1"/>
    <col min="4098" max="4098" width="38.42578125" style="4" customWidth="1"/>
    <col min="4099" max="4100" width="9.140625" style="4"/>
    <col min="4101" max="4101" width="14.5703125" style="4" customWidth="1"/>
    <col min="4102" max="4102" width="17.42578125" style="4" customWidth="1"/>
    <col min="4103" max="4103" width="11.42578125" style="4" customWidth="1"/>
    <col min="4104" max="4352" width="9.140625" style="4"/>
    <col min="4353" max="4353" width="8.5703125" style="4" customWidth="1"/>
    <col min="4354" max="4354" width="38.42578125" style="4" customWidth="1"/>
    <col min="4355" max="4356" width="9.140625" style="4"/>
    <col min="4357" max="4357" width="14.5703125" style="4" customWidth="1"/>
    <col min="4358" max="4358" width="17.42578125" style="4" customWidth="1"/>
    <col min="4359" max="4359" width="11.42578125" style="4" customWidth="1"/>
    <col min="4360" max="4608" width="9.140625" style="4"/>
    <col min="4609" max="4609" width="8.5703125" style="4" customWidth="1"/>
    <col min="4610" max="4610" width="38.42578125" style="4" customWidth="1"/>
    <col min="4611" max="4612" width="9.140625" style="4"/>
    <col min="4613" max="4613" width="14.5703125" style="4" customWidth="1"/>
    <col min="4614" max="4614" width="17.42578125" style="4" customWidth="1"/>
    <col min="4615" max="4615" width="11.42578125" style="4" customWidth="1"/>
    <col min="4616" max="4864" width="9.140625" style="4"/>
    <col min="4865" max="4865" width="8.5703125" style="4" customWidth="1"/>
    <col min="4866" max="4866" width="38.42578125" style="4" customWidth="1"/>
    <col min="4867" max="4868" width="9.140625" style="4"/>
    <col min="4869" max="4869" width="14.5703125" style="4" customWidth="1"/>
    <col min="4870" max="4870" width="17.42578125" style="4" customWidth="1"/>
    <col min="4871" max="4871" width="11.42578125" style="4" customWidth="1"/>
    <col min="4872" max="5120" width="9.140625" style="4"/>
    <col min="5121" max="5121" width="8.5703125" style="4" customWidth="1"/>
    <col min="5122" max="5122" width="38.42578125" style="4" customWidth="1"/>
    <col min="5123" max="5124" width="9.140625" style="4"/>
    <col min="5125" max="5125" width="14.5703125" style="4" customWidth="1"/>
    <col min="5126" max="5126" width="17.42578125" style="4" customWidth="1"/>
    <col min="5127" max="5127" width="11.42578125" style="4" customWidth="1"/>
    <col min="5128" max="5376" width="9.140625" style="4"/>
    <col min="5377" max="5377" width="8.5703125" style="4" customWidth="1"/>
    <col min="5378" max="5378" width="38.42578125" style="4" customWidth="1"/>
    <col min="5379" max="5380" width="9.140625" style="4"/>
    <col min="5381" max="5381" width="14.5703125" style="4" customWidth="1"/>
    <col min="5382" max="5382" width="17.42578125" style="4" customWidth="1"/>
    <col min="5383" max="5383" width="11.42578125" style="4" customWidth="1"/>
    <col min="5384" max="5632" width="9.140625" style="4"/>
    <col min="5633" max="5633" width="8.5703125" style="4" customWidth="1"/>
    <col min="5634" max="5634" width="38.42578125" style="4" customWidth="1"/>
    <col min="5635" max="5636" width="9.140625" style="4"/>
    <col min="5637" max="5637" width="14.5703125" style="4" customWidth="1"/>
    <col min="5638" max="5638" width="17.42578125" style="4" customWidth="1"/>
    <col min="5639" max="5639" width="11.42578125" style="4" customWidth="1"/>
    <col min="5640" max="5888" width="9.140625" style="4"/>
    <col min="5889" max="5889" width="8.5703125" style="4" customWidth="1"/>
    <col min="5890" max="5890" width="38.42578125" style="4" customWidth="1"/>
    <col min="5891" max="5892" width="9.140625" style="4"/>
    <col min="5893" max="5893" width="14.5703125" style="4" customWidth="1"/>
    <col min="5894" max="5894" width="17.42578125" style="4" customWidth="1"/>
    <col min="5895" max="5895" width="11.42578125" style="4" customWidth="1"/>
    <col min="5896" max="6144" width="9.140625" style="4"/>
    <col min="6145" max="6145" width="8.5703125" style="4" customWidth="1"/>
    <col min="6146" max="6146" width="38.42578125" style="4" customWidth="1"/>
    <col min="6147" max="6148" width="9.140625" style="4"/>
    <col min="6149" max="6149" width="14.5703125" style="4" customWidth="1"/>
    <col min="6150" max="6150" width="17.42578125" style="4" customWidth="1"/>
    <col min="6151" max="6151" width="11.42578125" style="4" customWidth="1"/>
    <col min="6152" max="6400" width="9.140625" style="4"/>
    <col min="6401" max="6401" width="8.5703125" style="4" customWidth="1"/>
    <col min="6402" max="6402" width="38.42578125" style="4" customWidth="1"/>
    <col min="6403" max="6404" width="9.140625" style="4"/>
    <col min="6405" max="6405" width="14.5703125" style="4" customWidth="1"/>
    <col min="6406" max="6406" width="17.42578125" style="4" customWidth="1"/>
    <col min="6407" max="6407" width="11.42578125" style="4" customWidth="1"/>
    <col min="6408" max="6656" width="9.140625" style="4"/>
    <col min="6657" max="6657" width="8.5703125" style="4" customWidth="1"/>
    <col min="6658" max="6658" width="38.42578125" style="4" customWidth="1"/>
    <col min="6659" max="6660" width="9.140625" style="4"/>
    <col min="6661" max="6661" width="14.5703125" style="4" customWidth="1"/>
    <col min="6662" max="6662" width="17.42578125" style="4" customWidth="1"/>
    <col min="6663" max="6663" width="11.42578125" style="4" customWidth="1"/>
    <col min="6664" max="6912" width="9.140625" style="4"/>
    <col min="6913" max="6913" width="8.5703125" style="4" customWidth="1"/>
    <col min="6914" max="6914" width="38.42578125" style="4" customWidth="1"/>
    <col min="6915" max="6916" width="9.140625" style="4"/>
    <col min="6917" max="6917" width="14.5703125" style="4" customWidth="1"/>
    <col min="6918" max="6918" width="17.42578125" style="4" customWidth="1"/>
    <col min="6919" max="6919" width="11.42578125" style="4" customWidth="1"/>
    <col min="6920" max="7168" width="9.140625" style="4"/>
    <col min="7169" max="7169" width="8.5703125" style="4" customWidth="1"/>
    <col min="7170" max="7170" width="38.42578125" style="4" customWidth="1"/>
    <col min="7171" max="7172" width="9.140625" style="4"/>
    <col min="7173" max="7173" width="14.5703125" style="4" customWidth="1"/>
    <col min="7174" max="7174" width="17.42578125" style="4" customWidth="1"/>
    <col min="7175" max="7175" width="11.42578125" style="4" customWidth="1"/>
    <col min="7176" max="7424" width="9.140625" style="4"/>
    <col min="7425" max="7425" width="8.5703125" style="4" customWidth="1"/>
    <col min="7426" max="7426" width="38.42578125" style="4" customWidth="1"/>
    <col min="7427" max="7428" width="9.140625" style="4"/>
    <col min="7429" max="7429" width="14.5703125" style="4" customWidth="1"/>
    <col min="7430" max="7430" width="17.42578125" style="4" customWidth="1"/>
    <col min="7431" max="7431" width="11.42578125" style="4" customWidth="1"/>
    <col min="7432" max="7680" width="9.140625" style="4"/>
    <col min="7681" max="7681" width="8.5703125" style="4" customWidth="1"/>
    <col min="7682" max="7682" width="38.42578125" style="4" customWidth="1"/>
    <col min="7683" max="7684" width="9.140625" style="4"/>
    <col min="7685" max="7685" width="14.5703125" style="4" customWidth="1"/>
    <col min="7686" max="7686" width="17.42578125" style="4" customWidth="1"/>
    <col min="7687" max="7687" width="11.42578125" style="4" customWidth="1"/>
    <col min="7688" max="7936" width="9.140625" style="4"/>
    <col min="7937" max="7937" width="8.5703125" style="4" customWidth="1"/>
    <col min="7938" max="7938" width="38.42578125" style="4" customWidth="1"/>
    <col min="7939" max="7940" width="9.140625" style="4"/>
    <col min="7941" max="7941" width="14.5703125" style="4" customWidth="1"/>
    <col min="7942" max="7942" width="17.42578125" style="4" customWidth="1"/>
    <col min="7943" max="7943" width="11.42578125" style="4" customWidth="1"/>
    <col min="7944" max="8192" width="9.140625" style="4"/>
    <col min="8193" max="8193" width="8.5703125" style="4" customWidth="1"/>
    <col min="8194" max="8194" width="38.42578125" style="4" customWidth="1"/>
    <col min="8195" max="8196" width="9.140625" style="4"/>
    <col min="8197" max="8197" width="14.5703125" style="4" customWidth="1"/>
    <col min="8198" max="8198" width="17.42578125" style="4" customWidth="1"/>
    <col min="8199" max="8199" width="11.42578125" style="4" customWidth="1"/>
    <col min="8200" max="8448" width="9.140625" style="4"/>
    <col min="8449" max="8449" width="8.5703125" style="4" customWidth="1"/>
    <col min="8450" max="8450" width="38.42578125" style="4" customWidth="1"/>
    <col min="8451" max="8452" width="9.140625" style="4"/>
    <col min="8453" max="8453" width="14.5703125" style="4" customWidth="1"/>
    <col min="8454" max="8454" width="17.42578125" style="4" customWidth="1"/>
    <col min="8455" max="8455" width="11.42578125" style="4" customWidth="1"/>
    <col min="8456" max="8704" width="9.140625" style="4"/>
    <col min="8705" max="8705" width="8.5703125" style="4" customWidth="1"/>
    <col min="8706" max="8706" width="38.42578125" style="4" customWidth="1"/>
    <col min="8707" max="8708" width="9.140625" style="4"/>
    <col min="8709" max="8709" width="14.5703125" style="4" customWidth="1"/>
    <col min="8710" max="8710" width="17.42578125" style="4" customWidth="1"/>
    <col min="8711" max="8711" width="11.42578125" style="4" customWidth="1"/>
    <col min="8712" max="8960" width="9.140625" style="4"/>
    <col min="8961" max="8961" width="8.5703125" style="4" customWidth="1"/>
    <col min="8962" max="8962" width="38.42578125" style="4" customWidth="1"/>
    <col min="8963" max="8964" width="9.140625" style="4"/>
    <col min="8965" max="8965" width="14.5703125" style="4" customWidth="1"/>
    <col min="8966" max="8966" width="17.42578125" style="4" customWidth="1"/>
    <col min="8967" max="8967" width="11.42578125" style="4" customWidth="1"/>
    <col min="8968" max="9216" width="9.140625" style="4"/>
    <col min="9217" max="9217" width="8.5703125" style="4" customWidth="1"/>
    <col min="9218" max="9218" width="38.42578125" style="4" customWidth="1"/>
    <col min="9219" max="9220" width="9.140625" style="4"/>
    <col min="9221" max="9221" width="14.5703125" style="4" customWidth="1"/>
    <col min="9222" max="9222" width="17.42578125" style="4" customWidth="1"/>
    <col min="9223" max="9223" width="11.42578125" style="4" customWidth="1"/>
    <col min="9224" max="9472" width="9.140625" style="4"/>
    <col min="9473" max="9473" width="8.5703125" style="4" customWidth="1"/>
    <col min="9474" max="9474" width="38.42578125" style="4" customWidth="1"/>
    <col min="9475" max="9476" width="9.140625" style="4"/>
    <col min="9477" max="9477" width="14.5703125" style="4" customWidth="1"/>
    <col min="9478" max="9478" width="17.42578125" style="4" customWidth="1"/>
    <col min="9479" max="9479" width="11.42578125" style="4" customWidth="1"/>
    <col min="9480" max="9728" width="9.140625" style="4"/>
    <col min="9729" max="9729" width="8.5703125" style="4" customWidth="1"/>
    <col min="9730" max="9730" width="38.42578125" style="4" customWidth="1"/>
    <col min="9731" max="9732" width="9.140625" style="4"/>
    <col min="9733" max="9733" width="14.5703125" style="4" customWidth="1"/>
    <col min="9734" max="9734" width="17.42578125" style="4" customWidth="1"/>
    <col min="9735" max="9735" width="11.42578125" style="4" customWidth="1"/>
    <col min="9736" max="9984" width="9.140625" style="4"/>
    <col min="9985" max="9985" width="8.5703125" style="4" customWidth="1"/>
    <col min="9986" max="9986" width="38.42578125" style="4" customWidth="1"/>
    <col min="9987" max="9988" width="9.140625" style="4"/>
    <col min="9989" max="9989" width="14.5703125" style="4" customWidth="1"/>
    <col min="9990" max="9990" width="17.42578125" style="4" customWidth="1"/>
    <col min="9991" max="9991" width="11.42578125" style="4" customWidth="1"/>
    <col min="9992" max="10240" width="9.140625" style="4"/>
    <col min="10241" max="10241" width="8.5703125" style="4" customWidth="1"/>
    <col min="10242" max="10242" width="38.42578125" style="4" customWidth="1"/>
    <col min="10243" max="10244" width="9.140625" style="4"/>
    <col min="10245" max="10245" width="14.5703125" style="4" customWidth="1"/>
    <col min="10246" max="10246" width="17.42578125" style="4" customWidth="1"/>
    <col min="10247" max="10247" width="11.42578125" style="4" customWidth="1"/>
    <col min="10248" max="10496" width="9.140625" style="4"/>
    <col min="10497" max="10497" width="8.5703125" style="4" customWidth="1"/>
    <col min="10498" max="10498" width="38.42578125" style="4" customWidth="1"/>
    <col min="10499" max="10500" width="9.140625" style="4"/>
    <col min="10501" max="10501" width="14.5703125" style="4" customWidth="1"/>
    <col min="10502" max="10502" width="17.42578125" style="4" customWidth="1"/>
    <col min="10503" max="10503" width="11.42578125" style="4" customWidth="1"/>
    <col min="10504" max="10752" width="9.140625" style="4"/>
    <col min="10753" max="10753" width="8.5703125" style="4" customWidth="1"/>
    <col min="10754" max="10754" width="38.42578125" style="4" customWidth="1"/>
    <col min="10755" max="10756" width="9.140625" style="4"/>
    <col min="10757" max="10757" width="14.5703125" style="4" customWidth="1"/>
    <col min="10758" max="10758" width="17.42578125" style="4" customWidth="1"/>
    <col min="10759" max="10759" width="11.42578125" style="4" customWidth="1"/>
    <col min="10760" max="11008" width="9.140625" style="4"/>
    <col min="11009" max="11009" width="8.5703125" style="4" customWidth="1"/>
    <col min="11010" max="11010" width="38.42578125" style="4" customWidth="1"/>
    <col min="11011" max="11012" width="9.140625" style="4"/>
    <col min="11013" max="11013" width="14.5703125" style="4" customWidth="1"/>
    <col min="11014" max="11014" width="17.42578125" style="4" customWidth="1"/>
    <col min="11015" max="11015" width="11.42578125" style="4" customWidth="1"/>
    <col min="11016" max="11264" width="9.140625" style="4"/>
    <col min="11265" max="11265" width="8.5703125" style="4" customWidth="1"/>
    <col min="11266" max="11266" width="38.42578125" style="4" customWidth="1"/>
    <col min="11267" max="11268" width="9.140625" style="4"/>
    <col min="11269" max="11269" width="14.5703125" style="4" customWidth="1"/>
    <col min="11270" max="11270" width="17.42578125" style="4" customWidth="1"/>
    <col min="11271" max="11271" width="11.42578125" style="4" customWidth="1"/>
    <col min="11272" max="11520" width="9.140625" style="4"/>
    <col min="11521" max="11521" width="8.5703125" style="4" customWidth="1"/>
    <col min="11522" max="11522" width="38.42578125" style="4" customWidth="1"/>
    <col min="11523" max="11524" width="9.140625" style="4"/>
    <col min="11525" max="11525" width="14.5703125" style="4" customWidth="1"/>
    <col min="11526" max="11526" width="17.42578125" style="4" customWidth="1"/>
    <col min="11527" max="11527" width="11.42578125" style="4" customWidth="1"/>
    <col min="11528" max="11776" width="9.140625" style="4"/>
    <col min="11777" max="11777" width="8.5703125" style="4" customWidth="1"/>
    <col min="11778" max="11778" width="38.42578125" style="4" customWidth="1"/>
    <col min="11779" max="11780" width="9.140625" style="4"/>
    <col min="11781" max="11781" width="14.5703125" style="4" customWidth="1"/>
    <col min="11782" max="11782" width="17.42578125" style="4" customWidth="1"/>
    <col min="11783" max="11783" width="11.42578125" style="4" customWidth="1"/>
    <col min="11784" max="12032" width="9.140625" style="4"/>
    <col min="12033" max="12033" width="8.5703125" style="4" customWidth="1"/>
    <col min="12034" max="12034" width="38.42578125" style="4" customWidth="1"/>
    <col min="12035" max="12036" width="9.140625" style="4"/>
    <col min="12037" max="12037" width="14.5703125" style="4" customWidth="1"/>
    <col min="12038" max="12038" width="17.42578125" style="4" customWidth="1"/>
    <col min="12039" max="12039" width="11.42578125" style="4" customWidth="1"/>
    <col min="12040" max="12288" width="9.140625" style="4"/>
    <col min="12289" max="12289" width="8.5703125" style="4" customWidth="1"/>
    <col min="12290" max="12290" width="38.42578125" style="4" customWidth="1"/>
    <col min="12291" max="12292" width="9.140625" style="4"/>
    <col min="12293" max="12293" width="14.5703125" style="4" customWidth="1"/>
    <col min="12294" max="12294" width="17.42578125" style="4" customWidth="1"/>
    <col min="12295" max="12295" width="11.42578125" style="4" customWidth="1"/>
    <col min="12296" max="12544" width="9.140625" style="4"/>
    <col min="12545" max="12545" width="8.5703125" style="4" customWidth="1"/>
    <col min="12546" max="12546" width="38.42578125" style="4" customWidth="1"/>
    <col min="12547" max="12548" width="9.140625" style="4"/>
    <col min="12549" max="12549" width="14.5703125" style="4" customWidth="1"/>
    <col min="12550" max="12550" width="17.42578125" style="4" customWidth="1"/>
    <col min="12551" max="12551" width="11.42578125" style="4" customWidth="1"/>
    <col min="12552" max="12800" width="9.140625" style="4"/>
    <col min="12801" max="12801" width="8.5703125" style="4" customWidth="1"/>
    <col min="12802" max="12802" width="38.42578125" style="4" customWidth="1"/>
    <col min="12803" max="12804" width="9.140625" style="4"/>
    <col min="12805" max="12805" width="14.5703125" style="4" customWidth="1"/>
    <col min="12806" max="12806" width="17.42578125" style="4" customWidth="1"/>
    <col min="12807" max="12807" width="11.42578125" style="4" customWidth="1"/>
    <col min="12808" max="13056" width="9.140625" style="4"/>
    <col min="13057" max="13057" width="8.5703125" style="4" customWidth="1"/>
    <col min="13058" max="13058" width="38.42578125" style="4" customWidth="1"/>
    <col min="13059" max="13060" width="9.140625" style="4"/>
    <col min="13061" max="13061" width="14.5703125" style="4" customWidth="1"/>
    <col min="13062" max="13062" width="17.42578125" style="4" customWidth="1"/>
    <col min="13063" max="13063" width="11.42578125" style="4" customWidth="1"/>
    <col min="13064" max="13312" width="9.140625" style="4"/>
    <col min="13313" max="13313" width="8.5703125" style="4" customWidth="1"/>
    <col min="13314" max="13314" width="38.42578125" style="4" customWidth="1"/>
    <col min="13315" max="13316" width="9.140625" style="4"/>
    <col min="13317" max="13317" width="14.5703125" style="4" customWidth="1"/>
    <col min="13318" max="13318" width="17.42578125" style="4" customWidth="1"/>
    <col min="13319" max="13319" width="11.42578125" style="4" customWidth="1"/>
    <col min="13320" max="13568" width="9.140625" style="4"/>
    <col min="13569" max="13569" width="8.5703125" style="4" customWidth="1"/>
    <col min="13570" max="13570" width="38.42578125" style="4" customWidth="1"/>
    <col min="13571" max="13572" width="9.140625" style="4"/>
    <col min="13573" max="13573" width="14.5703125" style="4" customWidth="1"/>
    <col min="13574" max="13574" width="17.42578125" style="4" customWidth="1"/>
    <col min="13575" max="13575" width="11.42578125" style="4" customWidth="1"/>
    <col min="13576" max="13824" width="9.140625" style="4"/>
    <col min="13825" max="13825" width="8.5703125" style="4" customWidth="1"/>
    <col min="13826" max="13826" width="38.42578125" style="4" customWidth="1"/>
    <col min="13827" max="13828" width="9.140625" style="4"/>
    <col min="13829" max="13829" width="14.5703125" style="4" customWidth="1"/>
    <col min="13830" max="13830" width="17.42578125" style="4" customWidth="1"/>
    <col min="13831" max="13831" width="11.42578125" style="4" customWidth="1"/>
    <col min="13832" max="14080" width="9.140625" style="4"/>
    <col min="14081" max="14081" width="8.5703125" style="4" customWidth="1"/>
    <col min="14082" max="14082" width="38.42578125" style="4" customWidth="1"/>
    <col min="14083" max="14084" width="9.140625" style="4"/>
    <col min="14085" max="14085" width="14.5703125" style="4" customWidth="1"/>
    <col min="14086" max="14086" width="17.42578125" style="4" customWidth="1"/>
    <col min="14087" max="14087" width="11.42578125" style="4" customWidth="1"/>
    <col min="14088" max="14336" width="9.140625" style="4"/>
    <col min="14337" max="14337" width="8.5703125" style="4" customWidth="1"/>
    <col min="14338" max="14338" width="38.42578125" style="4" customWidth="1"/>
    <col min="14339" max="14340" width="9.140625" style="4"/>
    <col min="14341" max="14341" width="14.5703125" style="4" customWidth="1"/>
    <col min="14342" max="14342" width="17.42578125" style="4" customWidth="1"/>
    <col min="14343" max="14343" width="11.42578125" style="4" customWidth="1"/>
    <col min="14344" max="14592" width="9.140625" style="4"/>
    <col min="14593" max="14593" width="8.5703125" style="4" customWidth="1"/>
    <col min="14594" max="14594" width="38.42578125" style="4" customWidth="1"/>
    <col min="14595" max="14596" width="9.140625" style="4"/>
    <col min="14597" max="14597" width="14.5703125" style="4" customWidth="1"/>
    <col min="14598" max="14598" width="17.42578125" style="4" customWidth="1"/>
    <col min="14599" max="14599" width="11.42578125" style="4" customWidth="1"/>
    <col min="14600" max="14848" width="9.140625" style="4"/>
    <col min="14849" max="14849" width="8.5703125" style="4" customWidth="1"/>
    <col min="14850" max="14850" width="38.42578125" style="4" customWidth="1"/>
    <col min="14851" max="14852" width="9.140625" style="4"/>
    <col min="14853" max="14853" width="14.5703125" style="4" customWidth="1"/>
    <col min="14854" max="14854" width="17.42578125" style="4" customWidth="1"/>
    <col min="14855" max="14855" width="11.42578125" style="4" customWidth="1"/>
    <col min="14856" max="15104" width="9.140625" style="4"/>
    <col min="15105" max="15105" width="8.5703125" style="4" customWidth="1"/>
    <col min="15106" max="15106" width="38.42578125" style="4" customWidth="1"/>
    <col min="15107" max="15108" width="9.140625" style="4"/>
    <col min="15109" max="15109" width="14.5703125" style="4" customWidth="1"/>
    <col min="15110" max="15110" width="17.42578125" style="4" customWidth="1"/>
    <col min="15111" max="15111" width="11.42578125" style="4" customWidth="1"/>
    <col min="15112" max="15360" width="9.140625" style="4"/>
    <col min="15361" max="15361" width="8.5703125" style="4" customWidth="1"/>
    <col min="15362" max="15362" width="38.42578125" style="4" customWidth="1"/>
    <col min="15363" max="15364" width="9.140625" style="4"/>
    <col min="15365" max="15365" width="14.5703125" style="4" customWidth="1"/>
    <col min="15366" max="15366" width="17.42578125" style="4" customWidth="1"/>
    <col min="15367" max="15367" width="11.42578125" style="4" customWidth="1"/>
    <col min="15368" max="15616" width="9.140625" style="4"/>
    <col min="15617" max="15617" width="8.5703125" style="4" customWidth="1"/>
    <col min="15618" max="15618" width="38.42578125" style="4" customWidth="1"/>
    <col min="15619" max="15620" width="9.140625" style="4"/>
    <col min="15621" max="15621" width="14.5703125" style="4" customWidth="1"/>
    <col min="15622" max="15622" width="17.42578125" style="4" customWidth="1"/>
    <col min="15623" max="15623" width="11.42578125" style="4" customWidth="1"/>
    <col min="15624" max="15872" width="9.140625" style="4"/>
    <col min="15873" max="15873" width="8.5703125" style="4" customWidth="1"/>
    <col min="15874" max="15874" width="38.42578125" style="4" customWidth="1"/>
    <col min="15875" max="15876" width="9.140625" style="4"/>
    <col min="15877" max="15877" width="14.5703125" style="4" customWidth="1"/>
    <col min="15878" max="15878" width="17.42578125" style="4" customWidth="1"/>
    <col min="15879" max="15879" width="11.42578125" style="4" customWidth="1"/>
    <col min="15880" max="16128" width="9.140625" style="4"/>
    <col min="16129" max="16129" width="8.5703125" style="4" customWidth="1"/>
    <col min="16130" max="16130" width="38.42578125" style="4" customWidth="1"/>
    <col min="16131" max="16132" width="9.140625" style="4"/>
    <col min="16133" max="16133" width="14.5703125" style="4" customWidth="1"/>
    <col min="16134" max="16134" width="17.42578125" style="4" customWidth="1"/>
    <col min="16135" max="16135" width="11.42578125" style="4" customWidth="1"/>
    <col min="16136" max="16384" width="9.140625" style="4"/>
  </cols>
  <sheetData>
    <row r="1" spans="1:12" ht="50.45" customHeight="1" x14ac:dyDescent="0.2">
      <c r="A1" s="1" t="s">
        <v>0</v>
      </c>
      <c r="B1" s="2"/>
      <c r="C1" s="2"/>
      <c r="D1" s="2"/>
      <c r="E1" s="2"/>
      <c r="F1" s="3"/>
    </row>
    <row r="2" spans="1:12" ht="21.6" customHeight="1" x14ac:dyDescent="0.2">
      <c r="A2" s="5" t="s">
        <v>1</v>
      </c>
      <c r="B2" s="6"/>
      <c r="C2" s="6"/>
      <c r="D2" s="6"/>
      <c r="E2" s="6"/>
      <c r="F2" s="7"/>
    </row>
    <row r="3" spans="1:12" ht="30" x14ac:dyDescent="0.2">
      <c r="A3" s="8" t="s">
        <v>2</v>
      </c>
      <c r="B3" s="9" t="s">
        <v>3</v>
      </c>
      <c r="C3" s="8" t="s">
        <v>4</v>
      </c>
      <c r="D3" s="10" t="s">
        <v>5</v>
      </c>
      <c r="E3" s="8" t="s">
        <v>6</v>
      </c>
      <c r="F3" s="11" t="s">
        <v>7</v>
      </c>
    </row>
    <row r="4" spans="1:12" ht="15" x14ac:dyDescent="0.2">
      <c r="A4" s="8" t="s">
        <v>8</v>
      </c>
      <c r="B4" s="12" t="s">
        <v>9</v>
      </c>
      <c r="C4" s="13"/>
      <c r="D4" s="13"/>
      <c r="E4" s="13"/>
      <c r="F4" s="14"/>
    </row>
    <row r="5" spans="1:12" ht="15" x14ac:dyDescent="0.2">
      <c r="A5" s="15" t="s">
        <v>10</v>
      </c>
      <c r="B5" s="16" t="s">
        <v>11</v>
      </c>
      <c r="C5" s="15" t="s">
        <v>12</v>
      </c>
      <c r="D5" s="15">
        <v>1</v>
      </c>
      <c r="E5" s="17">
        <v>0</v>
      </c>
      <c r="F5" s="18">
        <f>E5*D5</f>
        <v>0</v>
      </c>
    </row>
    <row r="6" spans="1:12" ht="15" x14ac:dyDescent="0.2">
      <c r="A6" s="15" t="s">
        <v>13</v>
      </c>
      <c r="B6" s="16" t="s">
        <v>14</v>
      </c>
      <c r="C6" s="15" t="s">
        <v>12</v>
      </c>
      <c r="D6" s="15">
        <v>5</v>
      </c>
      <c r="E6" s="47">
        <v>0</v>
      </c>
      <c r="F6" s="18">
        <f t="shared" ref="F6:F7" si="0">E6*D6</f>
        <v>0</v>
      </c>
    </row>
    <row r="7" spans="1:12" ht="15" x14ac:dyDescent="0.2">
      <c r="A7" s="15" t="s">
        <v>15</v>
      </c>
      <c r="B7" s="19" t="s">
        <v>16</v>
      </c>
      <c r="C7" s="15" t="s">
        <v>17</v>
      </c>
      <c r="D7" s="15">
        <v>6</v>
      </c>
      <c r="E7" s="47">
        <v>0</v>
      </c>
      <c r="F7" s="18">
        <f t="shared" si="0"/>
        <v>0</v>
      </c>
    </row>
    <row r="8" spans="1:12" ht="15.75" x14ac:dyDescent="0.2">
      <c r="A8" s="20" t="s">
        <v>18</v>
      </c>
      <c r="B8" s="21"/>
      <c r="C8" s="22"/>
      <c r="D8" s="23"/>
      <c r="E8" s="24"/>
      <c r="F8" s="25">
        <f>SUM(F5:F7)</f>
        <v>0</v>
      </c>
    </row>
    <row r="9" spans="1:12" ht="15" x14ac:dyDescent="0.2">
      <c r="A9" s="8" t="s">
        <v>19</v>
      </c>
      <c r="B9" s="12" t="s">
        <v>20</v>
      </c>
      <c r="C9" s="13"/>
      <c r="D9" s="13"/>
      <c r="E9" s="13"/>
      <c r="F9" s="14"/>
    </row>
    <row r="10" spans="1:12" ht="30" x14ac:dyDescent="0.2">
      <c r="A10" s="26" t="s">
        <v>21</v>
      </c>
      <c r="B10" s="27" t="s">
        <v>22</v>
      </c>
      <c r="C10" s="26" t="s">
        <v>23</v>
      </c>
      <c r="D10" s="26">
        <f>102*6</f>
        <v>612</v>
      </c>
      <c r="E10" s="47">
        <v>0</v>
      </c>
      <c r="F10" s="28">
        <f>E10*D10</f>
        <v>0</v>
      </c>
    </row>
    <row r="11" spans="1:12" ht="15" x14ac:dyDescent="0.2">
      <c r="A11" s="15" t="s">
        <v>24</v>
      </c>
      <c r="B11" s="16" t="s">
        <v>25</v>
      </c>
      <c r="C11" s="15" t="s">
        <v>23</v>
      </c>
      <c r="D11" s="15">
        <f>78*6</f>
        <v>468</v>
      </c>
      <c r="E11" s="47">
        <v>0</v>
      </c>
      <c r="F11" s="18">
        <f t="shared" ref="F11:F16" si="1">E11*D11</f>
        <v>0</v>
      </c>
    </row>
    <row r="12" spans="1:12" ht="15" x14ac:dyDescent="0.2">
      <c r="A12" s="15" t="s">
        <v>26</v>
      </c>
      <c r="B12" s="16" t="s">
        <v>27</v>
      </c>
      <c r="C12" s="15" t="s">
        <v>23</v>
      </c>
      <c r="D12" s="15">
        <f>22*6</f>
        <v>132</v>
      </c>
      <c r="E12" s="47">
        <v>0</v>
      </c>
      <c r="F12" s="18">
        <f t="shared" si="1"/>
        <v>0</v>
      </c>
    </row>
    <row r="13" spans="1:12" ht="30" x14ac:dyDescent="0.2">
      <c r="A13" s="15" t="s">
        <v>28</v>
      </c>
      <c r="B13" s="29" t="s">
        <v>29</v>
      </c>
      <c r="C13" s="15" t="s">
        <v>23</v>
      </c>
      <c r="D13" s="15">
        <f>2*6</f>
        <v>12</v>
      </c>
      <c r="E13" s="47">
        <v>0</v>
      </c>
      <c r="F13" s="18">
        <f t="shared" si="1"/>
        <v>0</v>
      </c>
    </row>
    <row r="14" spans="1:12" ht="15" x14ac:dyDescent="0.2">
      <c r="A14" s="15" t="s">
        <v>30</v>
      </c>
      <c r="B14" s="19" t="s">
        <v>31</v>
      </c>
      <c r="C14" s="15" t="s">
        <v>32</v>
      </c>
      <c r="D14" s="15">
        <f>5*6</f>
        <v>30</v>
      </c>
      <c r="E14" s="47">
        <v>0</v>
      </c>
      <c r="F14" s="18">
        <f t="shared" si="1"/>
        <v>0</v>
      </c>
    </row>
    <row r="15" spans="1:12" ht="15" x14ac:dyDescent="0.2">
      <c r="A15" s="15" t="s">
        <v>33</v>
      </c>
      <c r="B15" s="30" t="s">
        <v>34</v>
      </c>
      <c r="C15" s="31" t="s">
        <v>35</v>
      </c>
      <c r="D15" s="31">
        <f>3*6</f>
        <v>18</v>
      </c>
      <c r="E15" s="47">
        <v>0</v>
      </c>
      <c r="F15" s="32">
        <f t="shared" si="1"/>
        <v>0</v>
      </c>
    </row>
    <row r="16" spans="1:12" ht="15" x14ac:dyDescent="0.2">
      <c r="A16" s="15" t="s">
        <v>36</v>
      </c>
      <c r="B16" s="33" t="s">
        <v>37</v>
      </c>
      <c r="C16" s="15" t="s">
        <v>12</v>
      </c>
      <c r="D16" s="15">
        <v>1</v>
      </c>
      <c r="E16" s="47">
        <v>0</v>
      </c>
      <c r="F16" s="32">
        <f t="shared" si="1"/>
        <v>0</v>
      </c>
      <c r="L16" s="4">
        <f>70*2850</f>
        <v>199500</v>
      </c>
    </row>
    <row r="17" spans="1:6" ht="15.75" x14ac:dyDescent="0.2">
      <c r="A17" s="20" t="s">
        <v>38</v>
      </c>
      <c r="B17" s="34"/>
      <c r="C17" s="22"/>
      <c r="D17" s="22"/>
      <c r="E17" s="24"/>
      <c r="F17" s="25">
        <f>SUM(F10:F16)</f>
        <v>0</v>
      </c>
    </row>
    <row r="18" spans="1:6" ht="15" x14ac:dyDescent="0.2">
      <c r="A18" s="8" t="s">
        <v>39</v>
      </c>
      <c r="B18" s="12" t="s">
        <v>40</v>
      </c>
      <c r="C18" s="13"/>
      <c r="D18" s="13"/>
      <c r="E18" s="13"/>
      <c r="F18" s="14"/>
    </row>
    <row r="19" spans="1:6" ht="37.5" customHeight="1" x14ac:dyDescent="0.2">
      <c r="A19" s="15" t="s">
        <v>41</v>
      </c>
      <c r="B19" s="35" t="s">
        <v>42</v>
      </c>
      <c r="C19" s="15" t="s">
        <v>43</v>
      </c>
      <c r="D19" s="15">
        <f>5*6</f>
        <v>30</v>
      </c>
      <c r="E19" s="47">
        <v>0</v>
      </c>
      <c r="F19" s="18">
        <f>E19*D19</f>
        <v>0</v>
      </c>
    </row>
    <row r="20" spans="1:6" ht="15" x14ac:dyDescent="0.2">
      <c r="A20" s="15" t="s">
        <v>44</v>
      </c>
      <c r="B20" s="16" t="s">
        <v>45</v>
      </c>
      <c r="C20" s="15" t="s">
        <v>43</v>
      </c>
      <c r="D20" s="15">
        <f>6*6</f>
        <v>36</v>
      </c>
      <c r="E20" s="47">
        <v>0</v>
      </c>
      <c r="F20" s="18">
        <f t="shared" ref="F20:F21" si="2">E20*D20</f>
        <v>0</v>
      </c>
    </row>
    <row r="21" spans="1:6" ht="15" x14ac:dyDescent="0.2">
      <c r="A21" s="15" t="s">
        <v>46</v>
      </c>
      <c r="B21" s="16" t="s">
        <v>47</v>
      </c>
      <c r="C21" s="15" t="s">
        <v>12</v>
      </c>
      <c r="D21" s="15">
        <v>6</v>
      </c>
      <c r="E21" s="47">
        <v>0</v>
      </c>
      <c r="F21" s="18">
        <f t="shared" si="2"/>
        <v>0</v>
      </c>
    </row>
    <row r="22" spans="1:6" ht="15.75" x14ac:dyDescent="0.2">
      <c r="A22" s="20" t="s">
        <v>48</v>
      </c>
      <c r="B22" s="34"/>
      <c r="C22" s="22"/>
      <c r="D22" s="36"/>
      <c r="E22" s="37"/>
      <c r="F22" s="25">
        <f>SUM(F19:F21)</f>
        <v>0</v>
      </c>
    </row>
    <row r="23" spans="1:6" ht="15" x14ac:dyDescent="0.2">
      <c r="A23" s="8" t="s">
        <v>49</v>
      </c>
      <c r="B23" s="12" t="s">
        <v>50</v>
      </c>
      <c r="C23" s="13"/>
      <c r="D23" s="13"/>
      <c r="E23" s="13"/>
      <c r="F23" s="14"/>
    </row>
    <row r="24" spans="1:6" ht="42.75" x14ac:dyDescent="0.2">
      <c r="A24" s="15" t="s">
        <v>51</v>
      </c>
      <c r="B24" s="38" t="s">
        <v>52</v>
      </c>
      <c r="C24" s="15" t="s">
        <v>53</v>
      </c>
      <c r="D24" s="15">
        <v>6</v>
      </c>
      <c r="E24" s="47">
        <v>0</v>
      </c>
      <c r="F24" s="18">
        <f>E24*D24</f>
        <v>0</v>
      </c>
    </row>
    <row r="25" spans="1:6" ht="15" x14ac:dyDescent="0.2">
      <c r="A25" s="15" t="s">
        <v>54</v>
      </c>
      <c r="B25" s="16" t="s">
        <v>55</v>
      </c>
      <c r="C25" s="15" t="s">
        <v>12</v>
      </c>
      <c r="D25" s="15">
        <v>6</v>
      </c>
      <c r="E25" s="47">
        <v>0</v>
      </c>
      <c r="F25" s="18">
        <f t="shared" ref="F25:F27" si="3">E25*D25</f>
        <v>0</v>
      </c>
    </row>
    <row r="26" spans="1:6" ht="15" x14ac:dyDescent="0.2">
      <c r="A26" s="15" t="s">
        <v>56</v>
      </c>
      <c r="B26" s="16" t="s">
        <v>57</v>
      </c>
      <c r="C26" s="15" t="s">
        <v>12</v>
      </c>
      <c r="D26" s="15">
        <v>6</v>
      </c>
      <c r="E26" s="47">
        <v>0</v>
      </c>
      <c r="F26" s="18">
        <f t="shared" si="3"/>
        <v>0</v>
      </c>
    </row>
    <row r="27" spans="1:6" ht="15" x14ac:dyDescent="0.2">
      <c r="A27" s="15" t="s">
        <v>58</v>
      </c>
      <c r="B27" s="16" t="s">
        <v>59</v>
      </c>
      <c r="C27" s="15" t="s">
        <v>12</v>
      </c>
      <c r="D27" s="15">
        <v>6</v>
      </c>
      <c r="E27" s="47">
        <v>0</v>
      </c>
      <c r="F27" s="18">
        <f t="shared" si="3"/>
        <v>0</v>
      </c>
    </row>
    <row r="28" spans="1:6" ht="15.75" x14ac:dyDescent="0.2">
      <c r="A28" s="20" t="s">
        <v>60</v>
      </c>
      <c r="B28" s="34"/>
      <c r="C28" s="22"/>
      <c r="D28" s="39"/>
      <c r="E28" s="40"/>
      <c r="F28" s="25">
        <f>SUM(F24:F27)</f>
        <v>0</v>
      </c>
    </row>
    <row r="29" spans="1:6" ht="18.75" x14ac:dyDescent="0.2">
      <c r="A29" s="8" t="s">
        <v>61</v>
      </c>
      <c r="B29" s="12" t="s">
        <v>62</v>
      </c>
      <c r="C29" s="13"/>
      <c r="D29" s="13"/>
      <c r="E29" s="13"/>
      <c r="F29" s="14"/>
    </row>
    <row r="30" spans="1:6" ht="18" x14ac:dyDescent="0.2">
      <c r="A30" s="41" t="s">
        <v>63</v>
      </c>
      <c r="B30" s="42" t="s">
        <v>64</v>
      </c>
      <c r="C30" s="41" t="s">
        <v>65</v>
      </c>
      <c r="D30" s="41">
        <v>2.6</v>
      </c>
      <c r="E30" s="47">
        <v>0</v>
      </c>
      <c r="F30" s="43">
        <f t="shared" ref="F30:F39" si="4">E30*D30</f>
        <v>0</v>
      </c>
    </row>
    <row r="31" spans="1:6" ht="18" x14ac:dyDescent="0.2">
      <c r="A31" s="41" t="s">
        <v>66</v>
      </c>
      <c r="B31" s="42" t="s">
        <v>67</v>
      </c>
      <c r="C31" s="41" t="s">
        <v>65</v>
      </c>
      <c r="D31" s="41">
        <v>3.55</v>
      </c>
      <c r="E31" s="47">
        <v>0</v>
      </c>
      <c r="F31" s="43">
        <f t="shared" si="4"/>
        <v>0</v>
      </c>
    </row>
    <row r="32" spans="1:6" ht="18" x14ac:dyDescent="0.2">
      <c r="A32" s="41" t="s">
        <v>68</v>
      </c>
      <c r="B32" s="42" t="s">
        <v>69</v>
      </c>
      <c r="C32" s="41" t="s">
        <v>65</v>
      </c>
      <c r="D32" s="41">
        <v>10.4</v>
      </c>
      <c r="E32" s="47">
        <v>0</v>
      </c>
      <c r="F32" s="43">
        <f t="shared" si="4"/>
        <v>0</v>
      </c>
    </row>
    <row r="33" spans="1:6" ht="30" x14ac:dyDescent="0.2">
      <c r="A33" s="41" t="s">
        <v>70</v>
      </c>
      <c r="B33" s="35" t="s">
        <v>71</v>
      </c>
      <c r="C33" s="41" t="s">
        <v>53</v>
      </c>
      <c r="D33" s="41">
        <v>26</v>
      </c>
      <c r="E33" s="47">
        <v>0</v>
      </c>
      <c r="F33" s="43">
        <f t="shared" si="4"/>
        <v>0</v>
      </c>
    </row>
    <row r="34" spans="1:6" ht="30" x14ac:dyDescent="0.2">
      <c r="A34" s="41" t="s">
        <v>72</v>
      </c>
      <c r="B34" s="35" t="s">
        <v>73</v>
      </c>
      <c r="C34" s="41" t="s">
        <v>53</v>
      </c>
      <c r="D34" s="41">
        <v>13</v>
      </c>
      <c r="E34" s="47">
        <v>0</v>
      </c>
      <c r="F34" s="43">
        <f t="shared" si="4"/>
        <v>0</v>
      </c>
    </row>
    <row r="35" spans="1:6" ht="30" x14ac:dyDescent="0.2">
      <c r="A35" s="41" t="s">
        <v>74</v>
      </c>
      <c r="B35" s="35" t="s">
        <v>75</v>
      </c>
      <c r="C35" s="41" t="s">
        <v>53</v>
      </c>
      <c r="D35" s="41">
        <v>104</v>
      </c>
      <c r="E35" s="47">
        <v>0</v>
      </c>
      <c r="F35" s="43">
        <f t="shared" si="4"/>
        <v>0</v>
      </c>
    </row>
    <row r="36" spans="1:6" ht="45" x14ac:dyDescent="0.2">
      <c r="A36" s="41" t="s">
        <v>76</v>
      </c>
      <c r="B36" s="35" t="s">
        <v>77</v>
      </c>
      <c r="C36" s="41" t="s">
        <v>53</v>
      </c>
      <c r="D36" s="41">
        <v>13</v>
      </c>
      <c r="E36" s="47">
        <v>0</v>
      </c>
      <c r="F36" s="43">
        <f t="shared" si="4"/>
        <v>0</v>
      </c>
    </row>
    <row r="37" spans="1:6" ht="30" x14ac:dyDescent="0.2">
      <c r="A37" s="41" t="s">
        <v>78</v>
      </c>
      <c r="B37" s="35" t="s">
        <v>79</v>
      </c>
      <c r="C37" s="41" t="s">
        <v>12</v>
      </c>
      <c r="D37" s="41">
        <v>1</v>
      </c>
      <c r="E37" s="47">
        <v>0</v>
      </c>
      <c r="F37" s="43">
        <f t="shared" si="4"/>
        <v>0</v>
      </c>
    </row>
    <row r="38" spans="1:6" ht="45" x14ac:dyDescent="0.2">
      <c r="A38" s="41" t="s">
        <v>80</v>
      </c>
      <c r="B38" s="35" t="s">
        <v>81</v>
      </c>
      <c r="C38" s="41" t="s">
        <v>82</v>
      </c>
      <c r="D38" s="41">
        <v>36</v>
      </c>
      <c r="E38" s="47">
        <v>0</v>
      </c>
      <c r="F38" s="43">
        <f t="shared" si="4"/>
        <v>0</v>
      </c>
    </row>
    <row r="39" spans="1:6" ht="30" x14ac:dyDescent="0.2">
      <c r="A39" s="41" t="s">
        <v>83</v>
      </c>
      <c r="B39" s="35" t="s">
        <v>84</v>
      </c>
      <c r="C39" s="41" t="s">
        <v>53</v>
      </c>
      <c r="D39" s="41">
        <v>52</v>
      </c>
      <c r="E39" s="47">
        <v>0</v>
      </c>
      <c r="F39" s="43">
        <f t="shared" si="4"/>
        <v>0</v>
      </c>
    </row>
    <row r="40" spans="1:6" ht="15.75" x14ac:dyDescent="0.2">
      <c r="A40" s="20" t="s">
        <v>85</v>
      </c>
      <c r="B40" s="34"/>
      <c r="C40" s="22"/>
      <c r="D40" s="44"/>
      <c r="E40" s="45"/>
      <c r="F40" s="25">
        <f>SUM(F30:F39)</f>
        <v>0</v>
      </c>
    </row>
    <row r="41" spans="1:6" ht="15" x14ac:dyDescent="0.2">
      <c r="A41" s="8" t="s">
        <v>86</v>
      </c>
      <c r="B41" s="12" t="s">
        <v>87</v>
      </c>
      <c r="C41" s="13"/>
      <c r="D41" s="13"/>
      <c r="E41" s="13"/>
      <c r="F41" s="14"/>
    </row>
    <row r="42" spans="1:6" ht="30" x14ac:dyDescent="0.2">
      <c r="A42" s="41" t="s">
        <v>88</v>
      </c>
      <c r="B42" s="35" t="s">
        <v>89</v>
      </c>
      <c r="C42" s="41" t="s">
        <v>53</v>
      </c>
      <c r="D42" s="41">
        <v>7</v>
      </c>
      <c r="E42" s="47">
        <v>0</v>
      </c>
      <c r="F42" s="43">
        <f>E42*D42</f>
        <v>0</v>
      </c>
    </row>
    <row r="43" spans="1:6" ht="45" x14ac:dyDescent="0.2">
      <c r="A43" s="41" t="s">
        <v>90</v>
      </c>
      <c r="B43" s="35" t="s">
        <v>91</v>
      </c>
      <c r="C43" s="41" t="s">
        <v>82</v>
      </c>
      <c r="D43" s="46">
        <v>180</v>
      </c>
      <c r="E43" s="47">
        <v>0</v>
      </c>
      <c r="F43" s="43">
        <f>E43*D43</f>
        <v>0</v>
      </c>
    </row>
    <row r="44" spans="1:6" ht="15.75" x14ac:dyDescent="0.2">
      <c r="A44" s="20" t="s">
        <v>92</v>
      </c>
      <c r="B44" s="34"/>
      <c r="C44" s="22"/>
      <c r="D44" s="44"/>
      <c r="E44" s="45"/>
      <c r="F44" s="25">
        <f>SUM(F42:F43)</f>
        <v>0</v>
      </c>
    </row>
    <row r="45" spans="1:6" ht="15" x14ac:dyDescent="0.2">
      <c r="A45" s="8" t="s">
        <v>93</v>
      </c>
      <c r="B45" s="12" t="s">
        <v>94</v>
      </c>
      <c r="C45" s="13"/>
      <c r="D45" s="13"/>
      <c r="E45" s="13"/>
      <c r="F45" s="14"/>
    </row>
    <row r="46" spans="1:6" ht="15" x14ac:dyDescent="0.2">
      <c r="A46" s="41" t="s">
        <v>95</v>
      </c>
      <c r="B46" s="42" t="s">
        <v>96</v>
      </c>
      <c r="C46" s="41" t="s">
        <v>12</v>
      </c>
      <c r="D46" s="41">
        <v>6</v>
      </c>
      <c r="E46" s="47">
        <v>0</v>
      </c>
      <c r="F46" s="43">
        <f>E46*D46</f>
        <v>0</v>
      </c>
    </row>
    <row r="47" spans="1:6" ht="45" x14ac:dyDescent="0.2">
      <c r="A47" s="41" t="s">
        <v>97</v>
      </c>
      <c r="B47" s="35" t="s">
        <v>98</v>
      </c>
      <c r="C47" s="41" t="s">
        <v>82</v>
      </c>
      <c r="D47" s="41">
        <v>1050</v>
      </c>
      <c r="E47" s="47">
        <v>0</v>
      </c>
      <c r="F47" s="43">
        <f>E47*D47</f>
        <v>0</v>
      </c>
    </row>
    <row r="48" spans="1:6" ht="15.75" x14ac:dyDescent="0.2">
      <c r="A48" s="20" t="s">
        <v>99</v>
      </c>
      <c r="B48" s="34"/>
      <c r="C48" s="22"/>
      <c r="D48" s="44"/>
      <c r="E48" s="45"/>
      <c r="F48" s="25">
        <f>SUM(F46:F47)</f>
        <v>0</v>
      </c>
    </row>
    <row r="49" spans="1:8" ht="15" x14ac:dyDescent="0.2">
      <c r="A49" s="8" t="s">
        <v>100</v>
      </c>
      <c r="B49" s="12" t="s">
        <v>101</v>
      </c>
      <c r="C49" s="13"/>
      <c r="D49" s="13"/>
      <c r="E49" s="13"/>
      <c r="F49" s="14"/>
      <c r="G49" s="54"/>
      <c r="H49" s="54"/>
    </row>
    <row r="50" spans="1:8" ht="15" x14ac:dyDescent="0.2">
      <c r="A50" s="41" t="s">
        <v>102</v>
      </c>
      <c r="B50" s="42" t="s">
        <v>103</v>
      </c>
      <c r="C50" s="41" t="s">
        <v>53</v>
      </c>
      <c r="D50" s="41">
        <v>10</v>
      </c>
      <c r="E50" s="47">
        <v>0</v>
      </c>
      <c r="F50" s="43">
        <f>E50*D50</f>
        <v>0</v>
      </c>
      <c r="G50" s="54"/>
      <c r="H50" s="54"/>
    </row>
    <row r="51" spans="1:8" ht="15" x14ac:dyDescent="0.2">
      <c r="A51" s="41" t="s">
        <v>104</v>
      </c>
      <c r="B51" s="42" t="s">
        <v>105</v>
      </c>
      <c r="C51" s="41"/>
      <c r="D51" s="41">
        <v>2</v>
      </c>
      <c r="E51" s="47">
        <v>0</v>
      </c>
      <c r="F51" s="43">
        <f>E51*D51</f>
        <v>0</v>
      </c>
      <c r="G51" s="54"/>
      <c r="H51" s="54"/>
    </row>
    <row r="52" spans="1:8" ht="15" x14ac:dyDescent="0.2">
      <c r="A52" s="41" t="s">
        <v>106</v>
      </c>
      <c r="B52" s="42" t="s">
        <v>107</v>
      </c>
      <c r="C52" s="41" t="s">
        <v>53</v>
      </c>
      <c r="D52" s="41">
        <v>18</v>
      </c>
      <c r="E52" s="47">
        <v>0</v>
      </c>
      <c r="F52" s="43">
        <f>E52*D52</f>
        <v>0</v>
      </c>
      <c r="G52" s="54"/>
      <c r="H52" s="54"/>
    </row>
    <row r="53" spans="1:8" ht="15.75" x14ac:dyDescent="0.2">
      <c r="A53" s="20" t="s">
        <v>108</v>
      </c>
      <c r="B53" s="34"/>
      <c r="C53" s="22"/>
      <c r="D53" s="44"/>
      <c r="E53" s="45"/>
      <c r="F53" s="25">
        <f>SUM(F50:F52)</f>
        <v>0</v>
      </c>
      <c r="G53" s="54"/>
      <c r="H53" s="54"/>
    </row>
    <row r="54" spans="1:8" ht="15" x14ac:dyDescent="0.2">
      <c r="A54" s="8" t="s">
        <v>109</v>
      </c>
      <c r="B54" s="12" t="s">
        <v>110</v>
      </c>
      <c r="C54" s="13"/>
      <c r="D54" s="13"/>
      <c r="E54" s="13"/>
      <c r="F54" s="14"/>
      <c r="G54" s="54"/>
      <c r="H54" s="54"/>
    </row>
    <row r="55" spans="1:8" ht="15" x14ac:dyDescent="0.2">
      <c r="A55" s="41" t="s">
        <v>111</v>
      </c>
      <c r="B55" s="42" t="s">
        <v>112</v>
      </c>
      <c r="C55" s="41" t="s">
        <v>12</v>
      </c>
      <c r="D55" s="41">
        <v>6</v>
      </c>
      <c r="E55" s="47">
        <v>0</v>
      </c>
      <c r="F55" s="43">
        <f>(E55*D55)</f>
        <v>0</v>
      </c>
      <c r="G55" s="54"/>
      <c r="H55" s="54"/>
    </row>
    <row r="56" spans="1:8" ht="15" x14ac:dyDescent="0.2">
      <c r="A56" s="41" t="s">
        <v>113</v>
      </c>
      <c r="B56" s="42" t="s">
        <v>114</v>
      </c>
      <c r="C56" s="41" t="s">
        <v>12</v>
      </c>
      <c r="D56" s="41">
        <v>1</v>
      </c>
      <c r="E56" s="47">
        <v>0</v>
      </c>
      <c r="F56" s="43">
        <f>(E56*D56)*23</f>
        <v>0</v>
      </c>
      <c r="G56" s="54"/>
      <c r="H56" s="54"/>
    </row>
    <row r="57" spans="1:8" ht="15" x14ac:dyDescent="0.2">
      <c r="A57" s="41" t="s">
        <v>115</v>
      </c>
      <c r="B57" s="42" t="s">
        <v>116</v>
      </c>
      <c r="C57" s="41" t="s">
        <v>12</v>
      </c>
      <c r="D57" s="41">
        <v>1</v>
      </c>
      <c r="E57" s="47">
        <v>0</v>
      </c>
      <c r="F57" s="43">
        <f t="shared" ref="F57" si="5">E57*D57</f>
        <v>0</v>
      </c>
      <c r="G57" s="54"/>
      <c r="H57" s="54"/>
    </row>
    <row r="58" spans="1:8" ht="15.75" x14ac:dyDescent="0.2">
      <c r="A58" s="20" t="s">
        <v>117</v>
      </c>
      <c r="B58" s="34"/>
      <c r="C58" s="22"/>
      <c r="D58" s="44"/>
      <c r="E58" s="45"/>
      <c r="F58" s="25">
        <f>SUM(F55:F57)</f>
        <v>0</v>
      </c>
      <c r="G58" s="54"/>
      <c r="H58" s="54"/>
    </row>
    <row r="59" spans="1:8" ht="15" x14ac:dyDescent="0.2">
      <c r="A59" s="12" t="s">
        <v>118</v>
      </c>
      <c r="B59" s="13"/>
      <c r="C59" s="13"/>
      <c r="D59" s="13"/>
      <c r="E59" s="14"/>
      <c r="F59" s="48">
        <f>SUM(F8,F17,F22,F28,F40,F44,F48,F53,F58)</f>
        <v>0</v>
      </c>
      <c r="G59" s="55"/>
      <c r="H59" s="54"/>
    </row>
    <row r="60" spans="1:8" ht="20.100000000000001" customHeight="1" x14ac:dyDescent="0.2">
      <c r="A60" s="56"/>
      <c r="B60" s="54"/>
      <c r="C60" s="54"/>
      <c r="D60" s="56"/>
      <c r="E60" s="57"/>
      <c r="F60" s="57"/>
      <c r="G60" s="58"/>
      <c r="H60" s="58"/>
    </row>
    <row r="61" spans="1:8" x14ac:dyDescent="0.2">
      <c r="A61" s="56"/>
      <c r="B61" s="54"/>
      <c r="C61" s="54"/>
      <c r="D61" s="56"/>
      <c r="E61" s="57"/>
      <c r="F61" s="57"/>
      <c r="G61" s="58"/>
      <c r="H61" s="58"/>
    </row>
    <row r="63" spans="1:8" x14ac:dyDescent="0.2">
      <c r="A63" s="56"/>
      <c r="B63" s="54"/>
      <c r="C63" s="54"/>
      <c r="D63" s="56"/>
      <c r="E63" s="57"/>
      <c r="F63" s="57"/>
      <c r="G63" s="58"/>
      <c r="H63" s="54"/>
    </row>
  </sheetData>
  <printOptions horizontalCentered="1"/>
  <pageMargins left="0.70866141732283472" right="0.70866141732283472" top="0.74803149606299213" bottom="0.74803149606299213" header="0.31496062992125984" footer="0.31496062992125984"/>
  <pageSetup scale="69" orientation="portrait" r:id="rId1"/>
  <ignoredErrors>
    <ignoredError sqref="F5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DA3D7-3436-40B1-8091-2FABA40A5BE4}">
  <dimension ref="A1:H62"/>
  <sheetViews>
    <sheetView view="pageBreakPreview" zoomScale="96" zoomScaleNormal="92" zoomScaleSheetLayoutView="96" workbookViewId="0">
      <selection activeCell="I8" sqref="I8"/>
    </sheetView>
  </sheetViews>
  <sheetFormatPr defaultColWidth="9.140625" defaultRowHeight="14.25" x14ac:dyDescent="0.2"/>
  <cols>
    <col min="1" max="1" width="5" style="56" customWidth="1"/>
    <col min="2" max="2" width="78" style="54" customWidth="1"/>
    <col min="3" max="3" width="10.7109375" style="54" customWidth="1"/>
    <col min="4" max="4" width="15" style="56" customWidth="1"/>
    <col min="5" max="5" width="14.5703125" style="57" customWidth="1"/>
    <col min="6" max="6" width="17.42578125" style="57" customWidth="1"/>
    <col min="7" max="7" width="13.7109375" style="54" customWidth="1"/>
    <col min="8" max="8" width="12.85546875" style="54" bestFit="1" customWidth="1"/>
    <col min="9" max="256" width="9.140625" style="54"/>
    <col min="257" max="257" width="8.5703125" style="54" customWidth="1"/>
    <col min="258" max="258" width="38.42578125" style="54" customWidth="1"/>
    <col min="259" max="260" width="9.140625" style="54"/>
    <col min="261" max="261" width="14.5703125" style="54" customWidth="1"/>
    <col min="262" max="262" width="17.42578125" style="54" customWidth="1"/>
    <col min="263" max="263" width="11.42578125" style="54" customWidth="1"/>
    <col min="264" max="512" width="9.140625" style="54"/>
    <col min="513" max="513" width="8.5703125" style="54" customWidth="1"/>
    <col min="514" max="514" width="38.42578125" style="54" customWidth="1"/>
    <col min="515" max="516" width="9.140625" style="54"/>
    <col min="517" max="517" width="14.5703125" style="54" customWidth="1"/>
    <col min="518" max="518" width="17.42578125" style="54" customWidth="1"/>
    <col min="519" max="519" width="11.42578125" style="54" customWidth="1"/>
    <col min="520" max="768" width="9.140625" style="54"/>
    <col min="769" max="769" width="8.5703125" style="54" customWidth="1"/>
    <col min="770" max="770" width="38.42578125" style="54" customWidth="1"/>
    <col min="771" max="772" width="9.140625" style="54"/>
    <col min="773" max="773" width="14.5703125" style="54" customWidth="1"/>
    <col min="774" max="774" width="17.42578125" style="54" customWidth="1"/>
    <col min="775" max="775" width="11.42578125" style="54" customWidth="1"/>
    <col min="776" max="1024" width="9.140625" style="54"/>
    <col min="1025" max="1025" width="8.5703125" style="54" customWidth="1"/>
    <col min="1026" max="1026" width="38.42578125" style="54" customWidth="1"/>
    <col min="1027" max="1028" width="9.140625" style="54"/>
    <col min="1029" max="1029" width="14.5703125" style="54" customWidth="1"/>
    <col min="1030" max="1030" width="17.42578125" style="54" customWidth="1"/>
    <col min="1031" max="1031" width="11.42578125" style="54" customWidth="1"/>
    <col min="1032" max="1280" width="9.140625" style="54"/>
    <col min="1281" max="1281" width="8.5703125" style="54" customWidth="1"/>
    <col min="1282" max="1282" width="38.42578125" style="54" customWidth="1"/>
    <col min="1283" max="1284" width="9.140625" style="54"/>
    <col min="1285" max="1285" width="14.5703125" style="54" customWidth="1"/>
    <col min="1286" max="1286" width="17.42578125" style="54" customWidth="1"/>
    <col min="1287" max="1287" width="11.42578125" style="54" customWidth="1"/>
    <col min="1288" max="1536" width="9.140625" style="54"/>
    <col min="1537" max="1537" width="8.5703125" style="54" customWidth="1"/>
    <col min="1538" max="1538" width="38.42578125" style="54" customWidth="1"/>
    <col min="1539" max="1540" width="9.140625" style="54"/>
    <col min="1541" max="1541" width="14.5703125" style="54" customWidth="1"/>
    <col min="1542" max="1542" width="17.42578125" style="54" customWidth="1"/>
    <col min="1543" max="1543" width="11.42578125" style="54" customWidth="1"/>
    <col min="1544" max="1792" width="9.140625" style="54"/>
    <col min="1793" max="1793" width="8.5703125" style="54" customWidth="1"/>
    <col min="1794" max="1794" width="38.42578125" style="54" customWidth="1"/>
    <col min="1795" max="1796" width="9.140625" style="54"/>
    <col min="1797" max="1797" width="14.5703125" style="54" customWidth="1"/>
    <col min="1798" max="1798" width="17.42578125" style="54" customWidth="1"/>
    <col min="1799" max="1799" width="11.42578125" style="54" customWidth="1"/>
    <col min="1800" max="2048" width="9.140625" style="54"/>
    <col min="2049" max="2049" width="8.5703125" style="54" customWidth="1"/>
    <col min="2050" max="2050" width="38.42578125" style="54" customWidth="1"/>
    <col min="2051" max="2052" width="9.140625" style="54"/>
    <col min="2053" max="2053" width="14.5703125" style="54" customWidth="1"/>
    <col min="2054" max="2054" width="17.42578125" style="54" customWidth="1"/>
    <col min="2055" max="2055" width="11.42578125" style="54" customWidth="1"/>
    <col min="2056" max="2304" width="9.140625" style="54"/>
    <col min="2305" max="2305" width="8.5703125" style="54" customWidth="1"/>
    <col min="2306" max="2306" width="38.42578125" style="54" customWidth="1"/>
    <col min="2307" max="2308" width="9.140625" style="54"/>
    <col min="2309" max="2309" width="14.5703125" style="54" customWidth="1"/>
    <col min="2310" max="2310" width="17.42578125" style="54" customWidth="1"/>
    <col min="2311" max="2311" width="11.42578125" style="54" customWidth="1"/>
    <col min="2312" max="2560" width="9.140625" style="54"/>
    <col min="2561" max="2561" width="8.5703125" style="54" customWidth="1"/>
    <col min="2562" max="2562" width="38.42578125" style="54" customWidth="1"/>
    <col min="2563" max="2564" width="9.140625" style="54"/>
    <col min="2565" max="2565" width="14.5703125" style="54" customWidth="1"/>
    <col min="2566" max="2566" width="17.42578125" style="54" customWidth="1"/>
    <col min="2567" max="2567" width="11.42578125" style="54" customWidth="1"/>
    <col min="2568" max="2816" width="9.140625" style="54"/>
    <col min="2817" max="2817" width="8.5703125" style="54" customWidth="1"/>
    <col min="2818" max="2818" width="38.42578125" style="54" customWidth="1"/>
    <col min="2819" max="2820" width="9.140625" style="54"/>
    <col min="2821" max="2821" width="14.5703125" style="54" customWidth="1"/>
    <col min="2822" max="2822" width="17.42578125" style="54" customWidth="1"/>
    <col min="2823" max="2823" width="11.42578125" style="54" customWidth="1"/>
    <col min="2824" max="3072" width="9.140625" style="54"/>
    <col min="3073" max="3073" width="8.5703125" style="54" customWidth="1"/>
    <col min="3074" max="3074" width="38.42578125" style="54" customWidth="1"/>
    <col min="3075" max="3076" width="9.140625" style="54"/>
    <col min="3077" max="3077" width="14.5703125" style="54" customWidth="1"/>
    <col min="3078" max="3078" width="17.42578125" style="54" customWidth="1"/>
    <col min="3079" max="3079" width="11.42578125" style="54" customWidth="1"/>
    <col min="3080" max="3328" width="9.140625" style="54"/>
    <col min="3329" max="3329" width="8.5703125" style="54" customWidth="1"/>
    <col min="3330" max="3330" width="38.42578125" style="54" customWidth="1"/>
    <col min="3331" max="3332" width="9.140625" style="54"/>
    <col min="3333" max="3333" width="14.5703125" style="54" customWidth="1"/>
    <col min="3334" max="3334" width="17.42578125" style="54" customWidth="1"/>
    <col min="3335" max="3335" width="11.42578125" style="54" customWidth="1"/>
    <col min="3336" max="3584" width="9.140625" style="54"/>
    <col min="3585" max="3585" width="8.5703125" style="54" customWidth="1"/>
    <col min="3586" max="3586" width="38.42578125" style="54" customWidth="1"/>
    <col min="3587" max="3588" width="9.140625" style="54"/>
    <col min="3589" max="3589" width="14.5703125" style="54" customWidth="1"/>
    <col min="3590" max="3590" width="17.42578125" style="54" customWidth="1"/>
    <col min="3591" max="3591" width="11.42578125" style="54" customWidth="1"/>
    <col min="3592" max="3840" width="9.140625" style="54"/>
    <col min="3841" max="3841" width="8.5703125" style="54" customWidth="1"/>
    <col min="3842" max="3842" width="38.42578125" style="54" customWidth="1"/>
    <col min="3843" max="3844" width="9.140625" style="54"/>
    <col min="3845" max="3845" width="14.5703125" style="54" customWidth="1"/>
    <col min="3846" max="3846" width="17.42578125" style="54" customWidth="1"/>
    <col min="3847" max="3847" width="11.42578125" style="54" customWidth="1"/>
    <col min="3848" max="4096" width="9.140625" style="54"/>
    <col min="4097" max="4097" width="8.5703125" style="54" customWidth="1"/>
    <col min="4098" max="4098" width="38.42578125" style="54" customWidth="1"/>
    <col min="4099" max="4100" width="9.140625" style="54"/>
    <col min="4101" max="4101" width="14.5703125" style="54" customWidth="1"/>
    <col min="4102" max="4102" width="17.42578125" style="54" customWidth="1"/>
    <col min="4103" max="4103" width="11.42578125" style="54" customWidth="1"/>
    <col min="4104" max="4352" width="9.140625" style="54"/>
    <col min="4353" max="4353" width="8.5703125" style="54" customWidth="1"/>
    <col min="4354" max="4354" width="38.42578125" style="54" customWidth="1"/>
    <col min="4355" max="4356" width="9.140625" style="54"/>
    <col min="4357" max="4357" width="14.5703125" style="54" customWidth="1"/>
    <col min="4358" max="4358" width="17.42578125" style="54" customWidth="1"/>
    <col min="4359" max="4359" width="11.42578125" style="54" customWidth="1"/>
    <col min="4360" max="4608" width="9.140625" style="54"/>
    <col min="4609" max="4609" width="8.5703125" style="54" customWidth="1"/>
    <col min="4610" max="4610" width="38.42578125" style="54" customWidth="1"/>
    <col min="4611" max="4612" width="9.140625" style="54"/>
    <col min="4613" max="4613" width="14.5703125" style="54" customWidth="1"/>
    <col min="4614" max="4614" width="17.42578125" style="54" customWidth="1"/>
    <col min="4615" max="4615" width="11.42578125" style="54" customWidth="1"/>
    <col min="4616" max="4864" width="9.140625" style="54"/>
    <col min="4865" max="4865" width="8.5703125" style="54" customWidth="1"/>
    <col min="4866" max="4866" width="38.42578125" style="54" customWidth="1"/>
    <col min="4867" max="4868" width="9.140625" style="54"/>
    <col min="4869" max="4869" width="14.5703125" style="54" customWidth="1"/>
    <col min="4870" max="4870" width="17.42578125" style="54" customWidth="1"/>
    <col min="4871" max="4871" width="11.42578125" style="54" customWidth="1"/>
    <col min="4872" max="5120" width="9.140625" style="54"/>
    <col min="5121" max="5121" width="8.5703125" style="54" customWidth="1"/>
    <col min="5122" max="5122" width="38.42578125" style="54" customWidth="1"/>
    <col min="5123" max="5124" width="9.140625" style="54"/>
    <col min="5125" max="5125" width="14.5703125" style="54" customWidth="1"/>
    <col min="5126" max="5126" width="17.42578125" style="54" customWidth="1"/>
    <col min="5127" max="5127" width="11.42578125" style="54" customWidth="1"/>
    <col min="5128" max="5376" width="9.140625" style="54"/>
    <col min="5377" max="5377" width="8.5703125" style="54" customWidth="1"/>
    <col min="5378" max="5378" width="38.42578125" style="54" customWidth="1"/>
    <col min="5379" max="5380" width="9.140625" style="54"/>
    <col min="5381" max="5381" width="14.5703125" style="54" customWidth="1"/>
    <col min="5382" max="5382" width="17.42578125" style="54" customWidth="1"/>
    <col min="5383" max="5383" width="11.42578125" style="54" customWidth="1"/>
    <col min="5384" max="5632" width="9.140625" style="54"/>
    <col min="5633" max="5633" width="8.5703125" style="54" customWidth="1"/>
    <col min="5634" max="5634" width="38.42578125" style="54" customWidth="1"/>
    <col min="5635" max="5636" width="9.140625" style="54"/>
    <col min="5637" max="5637" width="14.5703125" style="54" customWidth="1"/>
    <col min="5638" max="5638" width="17.42578125" style="54" customWidth="1"/>
    <col min="5639" max="5639" width="11.42578125" style="54" customWidth="1"/>
    <col min="5640" max="5888" width="9.140625" style="54"/>
    <col min="5889" max="5889" width="8.5703125" style="54" customWidth="1"/>
    <col min="5890" max="5890" width="38.42578125" style="54" customWidth="1"/>
    <col min="5891" max="5892" width="9.140625" style="54"/>
    <col min="5893" max="5893" width="14.5703125" style="54" customWidth="1"/>
    <col min="5894" max="5894" width="17.42578125" style="54" customWidth="1"/>
    <col min="5895" max="5895" width="11.42578125" style="54" customWidth="1"/>
    <col min="5896" max="6144" width="9.140625" style="54"/>
    <col min="6145" max="6145" width="8.5703125" style="54" customWidth="1"/>
    <col min="6146" max="6146" width="38.42578125" style="54" customWidth="1"/>
    <col min="6147" max="6148" width="9.140625" style="54"/>
    <col min="6149" max="6149" width="14.5703125" style="54" customWidth="1"/>
    <col min="6150" max="6150" width="17.42578125" style="54" customWidth="1"/>
    <col min="6151" max="6151" width="11.42578125" style="54" customWidth="1"/>
    <col min="6152" max="6400" width="9.140625" style="54"/>
    <col min="6401" max="6401" width="8.5703125" style="54" customWidth="1"/>
    <col min="6402" max="6402" width="38.42578125" style="54" customWidth="1"/>
    <col min="6403" max="6404" width="9.140625" style="54"/>
    <col min="6405" max="6405" width="14.5703125" style="54" customWidth="1"/>
    <col min="6406" max="6406" width="17.42578125" style="54" customWidth="1"/>
    <col min="6407" max="6407" width="11.42578125" style="54" customWidth="1"/>
    <col min="6408" max="6656" width="9.140625" style="54"/>
    <col min="6657" max="6657" width="8.5703125" style="54" customWidth="1"/>
    <col min="6658" max="6658" width="38.42578125" style="54" customWidth="1"/>
    <col min="6659" max="6660" width="9.140625" style="54"/>
    <col min="6661" max="6661" width="14.5703125" style="54" customWidth="1"/>
    <col min="6662" max="6662" width="17.42578125" style="54" customWidth="1"/>
    <col min="6663" max="6663" width="11.42578125" style="54" customWidth="1"/>
    <col min="6664" max="6912" width="9.140625" style="54"/>
    <col min="6913" max="6913" width="8.5703125" style="54" customWidth="1"/>
    <col min="6914" max="6914" width="38.42578125" style="54" customWidth="1"/>
    <col min="6915" max="6916" width="9.140625" style="54"/>
    <col min="6917" max="6917" width="14.5703125" style="54" customWidth="1"/>
    <col min="6918" max="6918" width="17.42578125" style="54" customWidth="1"/>
    <col min="6919" max="6919" width="11.42578125" style="54" customWidth="1"/>
    <col min="6920" max="7168" width="9.140625" style="54"/>
    <col min="7169" max="7169" width="8.5703125" style="54" customWidth="1"/>
    <col min="7170" max="7170" width="38.42578125" style="54" customWidth="1"/>
    <col min="7171" max="7172" width="9.140625" style="54"/>
    <col min="7173" max="7173" width="14.5703125" style="54" customWidth="1"/>
    <col min="7174" max="7174" width="17.42578125" style="54" customWidth="1"/>
    <col min="7175" max="7175" width="11.42578125" style="54" customWidth="1"/>
    <col min="7176" max="7424" width="9.140625" style="54"/>
    <col min="7425" max="7425" width="8.5703125" style="54" customWidth="1"/>
    <col min="7426" max="7426" width="38.42578125" style="54" customWidth="1"/>
    <col min="7427" max="7428" width="9.140625" style="54"/>
    <col min="7429" max="7429" width="14.5703125" style="54" customWidth="1"/>
    <col min="7430" max="7430" width="17.42578125" style="54" customWidth="1"/>
    <col min="7431" max="7431" width="11.42578125" style="54" customWidth="1"/>
    <col min="7432" max="7680" width="9.140625" style="54"/>
    <col min="7681" max="7681" width="8.5703125" style="54" customWidth="1"/>
    <col min="7682" max="7682" width="38.42578125" style="54" customWidth="1"/>
    <col min="7683" max="7684" width="9.140625" style="54"/>
    <col min="7685" max="7685" width="14.5703125" style="54" customWidth="1"/>
    <col min="7686" max="7686" width="17.42578125" style="54" customWidth="1"/>
    <col min="7687" max="7687" width="11.42578125" style="54" customWidth="1"/>
    <col min="7688" max="7936" width="9.140625" style="54"/>
    <col min="7937" max="7937" width="8.5703125" style="54" customWidth="1"/>
    <col min="7938" max="7938" width="38.42578125" style="54" customWidth="1"/>
    <col min="7939" max="7940" width="9.140625" style="54"/>
    <col min="7941" max="7941" width="14.5703125" style="54" customWidth="1"/>
    <col min="7942" max="7942" width="17.42578125" style="54" customWidth="1"/>
    <col min="7943" max="7943" width="11.42578125" style="54" customWidth="1"/>
    <col min="7944" max="8192" width="9.140625" style="54"/>
    <col min="8193" max="8193" width="8.5703125" style="54" customWidth="1"/>
    <col min="8194" max="8194" width="38.42578125" style="54" customWidth="1"/>
    <col min="8195" max="8196" width="9.140625" style="54"/>
    <col min="8197" max="8197" width="14.5703125" style="54" customWidth="1"/>
    <col min="8198" max="8198" width="17.42578125" style="54" customWidth="1"/>
    <col min="8199" max="8199" width="11.42578125" style="54" customWidth="1"/>
    <col min="8200" max="8448" width="9.140625" style="54"/>
    <col min="8449" max="8449" width="8.5703125" style="54" customWidth="1"/>
    <col min="8450" max="8450" width="38.42578125" style="54" customWidth="1"/>
    <col min="8451" max="8452" width="9.140625" style="54"/>
    <col min="8453" max="8453" width="14.5703125" style="54" customWidth="1"/>
    <col min="8454" max="8454" width="17.42578125" style="54" customWidth="1"/>
    <col min="8455" max="8455" width="11.42578125" style="54" customWidth="1"/>
    <col min="8456" max="8704" width="9.140625" style="54"/>
    <col min="8705" max="8705" width="8.5703125" style="54" customWidth="1"/>
    <col min="8706" max="8706" width="38.42578125" style="54" customWidth="1"/>
    <col min="8707" max="8708" width="9.140625" style="54"/>
    <col min="8709" max="8709" width="14.5703125" style="54" customWidth="1"/>
    <col min="8710" max="8710" width="17.42578125" style="54" customWidth="1"/>
    <col min="8711" max="8711" width="11.42578125" style="54" customWidth="1"/>
    <col min="8712" max="8960" width="9.140625" style="54"/>
    <col min="8961" max="8961" width="8.5703125" style="54" customWidth="1"/>
    <col min="8962" max="8962" width="38.42578125" style="54" customWidth="1"/>
    <col min="8963" max="8964" width="9.140625" style="54"/>
    <col min="8965" max="8965" width="14.5703125" style="54" customWidth="1"/>
    <col min="8966" max="8966" width="17.42578125" style="54" customWidth="1"/>
    <col min="8967" max="8967" width="11.42578125" style="54" customWidth="1"/>
    <col min="8968" max="9216" width="9.140625" style="54"/>
    <col min="9217" max="9217" width="8.5703125" style="54" customWidth="1"/>
    <col min="9218" max="9218" width="38.42578125" style="54" customWidth="1"/>
    <col min="9219" max="9220" width="9.140625" style="54"/>
    <col min="9221" max="9221" width="14.5703125" style="54" customWidth="1"/>
    <col min="9222" max="9222" width="17.42578125" style="54" customWidth="1"/>
    <col min="9223" max="9223" width="11.42578125" style="54" customWidth="1"/>
    <col min="9224" max="9472" width="9.140625" style="54"/>
    <col min="9473" max="9473" width="8.5703125" style="54" customWidth="1"/>
    <col min="9474" max="9474" width="38.42578125" style="54" customWidth="1"/>
    <col min="9475" max="9476" width="9.140625" style="54"/>
    <col min="9477" max="9477" width="14.5703125" style="54" customWidth="1"/>
    <col min="9478" max="9478" width="17.42578125" style="54" customWidth="1"/>
    <col min="9479" max="9479" width="11.42578125" style="54" customWidth="1"/>
    <col min="9480" max="9728" width="9.140625" style="54"/>
    <col min="9729" max="9729" width="8.5703125" style="54" customWidth="1"/>
    <col min="9730" max="9730" width="38.42578125" style="54" customWidth="1"/>
    <col min="9731" max="9732" width="9.140625" style="54"/>
    <col min="9733" max="9733" width="14.5703125" style="54" customWidth="1"/>
    <col min="9734" max="9734" width="17.42578125" style="54" customWidth="1"/>
    <col min="9735" max="9735" width="11.42578125" style="54" customWidth="1"/>
    <col min="9736" max="9984" width="9.140625" style="54"/>
    <col min="9985" max="9985" width="8.5703125" style="54" customWidth="1"/>
    <col min="9986" max="9986" width="38.42578125" style="54" customWidth="1"/>
    <col min="9987" max="9988" width="9.140625" style="54"/>
    <col min="9989" max="9989" width="14.5703125" style="54" customWidth="1"/>
    <col min="9990" max="9990" width="17.42578125" style="54" customWidth="1"/>
    <col min="9991" max="9991" width="11.42578125" style="54" customWidth="1"/>
    <col min="9992" max="10240" width="9.140625" style="54"/>
    <col min="10241" max="10241" width="8.5703125" style="54" customWidth="1"/>
    <col min="10242" max="10242" width="38.42578125" style="54" customWidth="1"/>
    <col min="10243" max="10244" width="9.140625" style="54"/>
    <col min="10245" max="10245" width="14.5703125" style="54" customWidth="1"/>
    <col min="10246" max="10246" width="17.42578125" style="54" customWidth="1"/>
    <col min="10247" max="10247" width="11.42578125" style="54" customWidth="1"/>
    <col min="10248" max="10496" width="9.140625" style="54"/>
    <col min="10497" max="10497" width="8.5703125" style="54" customWidth="1"/>
    <col min="10498" max="10498" width="38.42578125" style="54" customWidth="1"/>
    <col min="10499" max="10500" width="9.140625" style="54"/>
    <col min="10501" max="10501" width="14.5703125" style="54" customWidth="1"/>
    <col min="10502" max="10502" width="17.42578125" style="54" customWidth="1"/>
    <col min="10503" max="10503" width="11.42578125" style="54" customWidth="1"/>
    <col min="10504" max="10752" width="9.140625" style="54"/>
    <col min="10753" max="10753" width="8.5703125" style="54" customWidth="1"/>
    <col min="10754" max="10754" width="38.42578125" style="54" customWidth="1"/>
    <col min="10755" max="10756" width="9.140625" style="54"/>
    <col min="10757" max="10757" width="14.5703125" style="54" customWidth="1"/>
    <col min="10758" max="10758" width="17.42578125" style="54" customWidth="1"/>
    <col min="10759" max="10759" width="11.42578125" style="54" customWidth="1"/>
    <col min="10760" max="11008" width="9.140625" style="54"/>
    <col min="11009" max="11009" width="8.5703125" style="54" customWidth="1"/>
    <col min="11010" max="11010" width="38.42578125" style="54" customWidth="1"/>
    <col min="11011" max="11012" width="9.140625" style="54"/>
    <col min="11013" max="11013" width="14.5703125" style="54" customWidth="1"/>
    <col min="11014" max="11014" width="17.42578125" style="54" customWidth="1"/>
    <col min="11015" max="11015" width="11.42578125" style="54" customWidth="1"/>
    <col min="11016" max="11264" width="9.140625" style="54"/>
    <col min="11265" max="11265" width="8.5703125" style="54" customWidth="1"/>
    <col min="11266" max="11266" width="38.42578125" style="54" customWidth="1"/>
    <col min="11267" max="11268" width="9.140625" style="54"/>
    <col min="11269" max="11269" width="14.5703125" style="54" customWidth="1"/>
    <col min="11270" max="11270" width="17.42578125" style="54" customWidth="1"/>
    <col min="11271" max="11271" width="11.42578125" style="54" customWidth="1"/>
    <col min="11272" max="11520" width="9.140625" style="54"/>
    <col min="11521" max="11521" width="8.5703125" style="54" customWidth="1"/>
    <col min="11522" max="11522" width="38.42578125" style="54" customWidth="1"/>
    <col min="11523" max="11524" width="9.140625" style="54"/>
    <col min="11525" max="11525" width="14.5703125" style="54" customWidth="1"/>
    <col min="11526" max="11526" width="17.42578125" style="54" customWidth="1"/>
    <col min="11527" max="11527" width="11.42578125" style="54" customWidth="1"/>
    <col min="11528" max="11776" width="9.140625" style="54"/>
    <col min="11777" max="11777" width="8.5703125" style="54" customWidth="1"/>
    <col min="11778" max="11778" width="38.42578125" style="54" customWidth="1"/>
    <col min="11779" max="11780" width="9.140625" style="54"/>
    <col min="11781" max="11781" width="14.5703125" style="54" customWidth="1"/>
    <col min="11782" max="11782" width="17.42578125" style="54" customWidth="1"/>
    <col min="11783" max="11783" width="11.42578125" style="54" customWidth="1"/>
    <col min="11784" max="12032" width="9.140625" style="54"/>
    <col min="12033" max="12033" width="8.5703125" style="54" customWidth="1"/>
    <col min="12034" max="12034" width="38.42578125" style="54" customWidth="1"/>
    <col min="12035" max="12036" width="9.140625" style="54"/>
    <col min="12037" max="12037" width="14.5703125" style="54" customWidth="1"/>
    <col min="12038" max="12038" width="17.42578125" style="54" customWidth="1"/>
    <col min="12039" max="12039" width="11.42578125" style="54" customWidth="1"/>
    <col min="12040" max="12288" width="9.140625" style="54"/>
    <col min="12289" max="12289" width="8.5703125" style="54" customWidth="1"/>
    <col min="12290" max="12290" width="38.42578125" style="54" customWidth="1"/>
    <col min="12291" max="12292" width="9.140625" style="54"/>
    <col min="12293" max="12293" width="14.5703125" style="54" customWidth="1"/>
    <col min="12294" max="12294" width="17.42578125" style="54" customWidth="1"/>
    <col min="12295" max="12295" width="11.42578125" style="54" customWidth="1"/>
    <col min="12296" max="12544" width="9.140625" style="54"/>
    <col min="12545" max="12545" width="8.5703125" style="54" customWidth="1"/>
    <col min="12546" max="12546" width="38.42578125" style="54" customWidth="1"/>
    <col min="12547" max="12548" width="9.140625" style="54"/>
    <col min="12549" max="12549" width="14.5703125" style="54" customWidth="1"/>
    <col min="12550" max="12550" width="17.42578125" style="54" customWidth="1"/>
    <col min="12551" max="12551" width="11.42578125" style="54" customWidth="1"/>
    <col min="12552" max="12800" width="9.140625" style="54"/>
    <col min="12801" max="12801" width="8.5703125" style="54" customWidth="1"/>
    <col min="12802" max="12802" width="38.42578125" style="54" customWidth="1"/>
    <col min="12803" max="12804" width="9.140625" style="54"/>
    <col min="12805" max="12805" width="14.5703125" style="54" customWidth="1"/>
    <col min="12806" max="12806" width="17.42578125" style="54" customWidth="1"/>
    <col min="12807" max="12807" width="11.42578125" style="54" customWidth="1"/>
    <col min="12808" max="13056" width="9.140625" style="54"/>
    <col min="13057" max="13057" width="8.5703125" style="54" customWidth="1"/>
    <col min="13058" max="13058" width="38.42578125" style="54" customWidth="1"/>
    <col min="13059" max="13060" width="9.140625" style="54"/>
    <col min="13061" max="13061" width="14.5703125" style="54" customWidth="1"/>
    <col min="13062" max="13062" width="17.42578125" style="54" customWidth="1"/>
    <col min="13063" max="13063" width="11.42578125" style="54" customWidth="1"/>
    <col min="13064" max="13312" width="9.140625" style="54"/>
    <col min="13313" max="13313" width="8.5703125" style="54" customWidth="1"/>
    <col min="13314" max="13314" width="38.42578125" style="54" customWidth="1"/>
    <col min="13315" max="13316" width="9.140625" style="54"/>
    <col min="13317" max="13317" width="14.5703125" style="54" customWidth="1"/>
    <col min="13318" max="13318" width="17.42578125" style="54" customWidth="1"/>
    <col min="13319" max="13319" width="11.42578125" style="54" customWidth="1"/>
    <col min="13320" max="13568" width="9.140625" style="54"/>
    <col min="13569" max="13569" width="8.5703125" style="54" customWidth="1"/>
    <col min="13570" max="13570" width="38.42578125" style="54" customWidth="1"/>
    <col min="13571" max="13572" width="9.140625" style="54"/>
    <col min="13573" max="13573" width="14.5703125" style="54" customWidth="1"/>
    <col min="13574" max="13574" width="17.42578125" style="54" customWidth="1"/>
    <col min="13575" max="13575" width="11.42578125" style="54" customWidth="1"/>
    <col min="13576" max="13824" width="9.140625" style="54"/>
    <col min="13825" max="13825" width="8.5703125" style="54" customWidth="1"/>
    <col min="13826" max="13826" width="38.42578125" style="54" customWidth="1"/>
    <col min="13827" max="13828" width="9.140625" style="54"/>
    <col min="13829" max="13829" width="14.5703125" style="54" customWidth="1"/>
    <col min="13830" max="13830" width="17.42578125" style="54" customWidth="1"/>
    <col min="13831" max="13831" width="11.42578125" style="54" customWidth="1"/>
    <col min="13832" max="14080" width="9.140625" style="54"/>
    <col min="14081" max="14081" width="8.5703125" style="54" customWidth="1"/>
    <col min="14082" max="14082" width="38.42578125" style="54" customWidth="1"/>
    <col min="14083" max="14084" width="9.140625" style="54"/>
    <col min="14085" max="14085" width="14.5703125" style="54" customWidth="1"/>
    <col min="14086" max="14086" width="17.42578125" style="54" customWidth="1"/>
    <col min="14087" max="14087" width="11.42578125" style="54" customWidth="1"/>
    <col min="14088" max="14336" width="9.140625" style="54"/>
    <col min="14337" max="14337" width="8.5703125" style="54" customWidth="1"/>
    <col min="14338" max="14338" width="38.42578125" style="54" customWidth="1"/>
    <col min="14339" max="14340" width="9.140625" style="54"/>
    <col min="14341" max="14341" width="14.5703125" style="54" customWidth="1"/>
    <col min="14342" max="14342" width="17.42578125" style="54" customWidth="1"/>
    <col min="14343" max="14343" width="11.42578125" style="54" customWidth="1"/>
    <col min="14344" max="14592" width="9.140625" style="54"/>
    <col min="14593" max="14593" width="8.5703125" style="54" customWidth="1"/>
    <col min="14594" max="14594" width="38.42578125" style="54" customWidth="1"/>
    <col min="14595" max="14596" width="9.140625" style="54"/>
    <col min="14597" max="14597" width="14.5703125" style="54" customWidth="1"/>
    <col min="14598" max="14598" width="17.42578125" style="54" customWidth="1"/>
    <col min="14599" max="14599" width="11.42578125" style="54" customWidth="1"/>
    <col min="14600" max="14848" width="9.140625" style="54"/>
    <col min="14849" max="14849" width="8.5703125" style="54" customWidth="1"/>
    <col min="14850" max="14850" width="38.42578125" style="54" customWidth="1"/>
    <col min="14851" max="14852" width="9.140625" style="54"/>
    <col min="14853" max="14853" width="14.5703125" style="54" customWidth="1"/>
    <col min="14854" max="14854" width="17.42578125" style="54" customWidth="1"/>
    <col min="14855" max="14855" width="11.42578125" style="54" customWidth="1"/>
    <col min="14856" max="15104" width="9.140625" style="54"/>
    <col min="15105" max="15105" width="8.5703125" style="54" customWidth="1"/>
    <col min="15106" max="15106" width="38.42578125" style="54" customWidth="1"/>
    <col min="15107" max="15108" width="9.140625" style="54"/>
    <col min="15109" max="15109" width="14.5703125" style="54" customWidth="1"/>
    <col min="15110" max="15110" width="17.42578125" style="54" customWidth="1"/>
    <col min="15111" max="15111" width="11.42578125" style="54" customWidth="1"/>
    <col min="15112" max="15360" width="9.140625" style="54"/>
    <col min="15361" max="15361" width="8.5703125" style="54" customWidth="1"/>
    <col min="15362" max="15362" width="38.42578125" style="54" customWidth="1"/>
    <col min="15363" max="15364" width="9.140625" style="54"/>
    <col min="15365" max="15365" width="14.5703125" style="54" customWidth="1"/>
    <col min="15366" max="15366" width="17.42578125" style="54" customWidth="1"/>
    <col min="15367" max="15367" width="11.42578125" style="54" customWidth="1"/>
    <col min="15368" max="15616" width="9.140625" style="54"/>
    <col min="15617" max="15617" width="8.5703125" style="54" customWidth="1"/>
    <col min="15618" max="15618" width="38.42578125" style="54" customWidth="1"/>
    <col min="15619" max="15620" width="9.140625" style="54"/>
    <col min="15621" max="15621" width="14.5703125" style="54" customWidth="1"/>
    <col min="15622" max="15622" width="17.42578125" style="54" customWidth="1"/>
    <col min="15623" max="15623" width="11.42578125" style="54" customWidth="1"/>
    <col min="15624" max="15872" width="9.140625" style="54"/>
    <col min="15873" max="15873" width="8.5703125" style="54" customWidth="1"/>
    <col min="15874" max="15874" width="38.42578125" style="54" customWidth="1"/>
    <col min="15875" max="15876" width="9.140625" style="54"/>
    <col min="15877" max="15877" width="14.5703125" style="54" customWidth="1"/>
    <col min="15878" max="15878" width="17.42578125" style="54" customWidth="1"/>
    <col min="15879" max="15879" width="11.42578125" style="54" customWidth="1"/>
    <col min="15880" max="16128" width="9.140625" style="54"/>
    <col min="16129" max="16129" width="8.5703125" style="54" customWidth="1"/>
    <col min="16130" max="16130" width="38.42578125" style="54" customWidth="1"/>
    <col min="16131" max="16132" width="9.140625" style="54"/>
    <col min="16133" max="16133" width="14.5703125" style="54" customWidth="1"/>
    <col min="16134" max="16134" width="17.42578125" style="54" customWidth="1"/>
    <col min="16135" max="16135" width="11.42578125" style="54" customWidth="1"/>
    <col min="16136" max="16384" width="9.140625" style="54"/>
  </cols>
  <sheetData>
    <row r="1" spans="1:6" ht="50.45" customHeight="1" x14ac:dyDescent="0.2">
      <c r="A1" s="59" t="s">
        <v>0</v>
      </c>
      <c r="B1" s="60"/>
      <c r="C1" s="60"/>
      <c r="D1" s="60"/>
      <c r="E1" s="60"/>
      <c r="F1" s="61"/>
    </row>
    <row r="2" spans="1:6" ht="21.6" customHeight="1" x14ac:dyDescent="0.2">
      <c r="A2" s="5" t="s">
        <v>119</v>
      </c>
      <c r="B2" s="6"/>
      <c r="C2" s="6"/>
      <c r="D2" s="6"/>
      <c r="E2" s="6"/>
      <c r="F2" s="7"/>
    </row>
    <row r="3" spans="1:6" ht="30" x14ac:dyDescent="0.2">
      <c r="A3" s="8" t="s">
        <v>2</v>
      </c>
      <c r="B3" s="9" t="s">
        <v>3</v>
      </c>
      <c r="C3" s="8" t="s">
        <v>4</v>
      </c>
      <c r="D3" s="10" t="s">
        <v>5</v>
      </c>
      <c r="E3" s="8" t="s">
        <v>6</v>
      </c>
      <c r="F3" s="11" t="s">
        <v>7</v>
      </c>
    </row>
    <row r="4" spans="1:6" ht="15" x14ac:dyDescent="0.2">
      <c r="A4" s="8" t="s">
        <v>8</v>
      </c>
      <c r="B4" s="12" t="s">
        <v>9</v>
      </c>
      <c r="C4" s="13"/>
      <c r="D4" s="13"/>
      <c r="E4" s="13"/>
      <c r="F4" s="14"/>
    </row>
    <row r="5" spans="1:6" ht="15" x14ac:dyDescent="0.2">
      <c r="A5" s="15" t="s">
        <v>10</v>
      </c>
      <c r="B5" s="16" t="s">
        <v>11</v>
      </c>
      <c r="C5" s="15" t="s">
        <v>12</v>
      </c>
      <c r="D5" s="15">
        <v>1</v>
      </c>
      <c r="E5" s="47">
        <v>0</v>
      </c>
      <c r="F5" s="18">
        <f>E5*D5</f>
        <v>0</v>
      </c>
    </row>
    <row r="6" spans="1:6" ht="15" x14ac:dyDescent="0.2">
      <c r="A6" s="15" t="s">
        <v>13</v>
      </c>
      <c r="B6" s="16" t="s">
        <v>14</v>
      </c>
      <c r="C6" s="15" t="s">
        <v>12</v>
      </c>
      <c r="D6" s="15">
        <v>5</v>
      </c>
      <c r="E6" s="47">
        <v>0</v>
      </c>
      <c r="F6" s="18">
        <f t="shared" ref="F6:F7" si="0">E6*D6</f>
        <v>0</v>
      </c>
    </row>
    <row r="7" spans="1:6" ht="15" x14ac:dyDescent="0.2">
      <c r="A7" s="15" t="s">
        <v>15</v>
      </c>
      <c r="B7" s="19" t="s">
        <v>16</v>
      </c>
      <c r="C7" s="15" t="s">
        <v>17</v>
      </c>
      <c r="D7" s="15">
        <v>6</v>
      </c>
      <c r="E7" s="47">
        <v>0</v>
      </c>
      <c r="F7" s="18">
        <f t="shared" si="0"/>
        <v>0</v>
      </c>
    </row>
    <row r="8" spans="1:6" ht="15.75" x14ac:dyDescent="0.2">
      <c r="A8" s="20" t="s">
        <v>18</v>
      </c>
      <c r="B8" s="21"/>
      <c r="C8" s="22"/>
      <c r="D8" s="23"/>
      <c r="E8" s="24"/>
      <c r="F8" s="25">
        <f>SUM(F5:F7)</f>
        <v>0</v>
      </c>
    </row>
    <row r="9" spans="1:6" ht="15" x14ac:dyDescent="0.2">
      <c r="A9" s="8" t="s">
        <v>19</v>
      </c>
      <c r="B9" s="12" t="s">
        <v>20</v>
      </c>
      <c r="C9" s="13"/>
      <c r="D9" s="13"/>
      <c r="E9" s="13"/>
      <c r="F9" s="14"/>
    </row>
    <row r="10" spans="1:6" ht="30" x14ac:dyDescent="0.2">
      <c r="A10" s="26" t="s">
        <v>21</v>
      </c>
      <c r="B10" s="27" t="s">
        <v>22</v>
      </c>
      <c r="C10" s="26" t="s">
        <v>23</v>
      </c>
      <c r="D10" s="26">
        <f>102*6</f>
        <v>612</v>
      </c>
      <c r="E10" s="47">
        <v>0</v>
      </c>
      <c r="F10" s="28">
        <f>E10*D10</f>
        <v>0</v>
      </c>
    </row>
    <row r="11" spans="1:6" ht="15" x14ac:dyDescent="0.2">
      <c r="A11" s="15" t="s">
        <v>24</v>
      </c>
      <c r="B11" s="16" t="s">
        <v>25</v>
      </c>
      <c r="C11" s="15" t="s">
        <v>23</v>
      </c>
      <c r="D11" s="15">
        <f>78*6</f>
        <v>468</v>
      </c>
      <c r="E11" s="47">
        <v>0</v>
      </c>
      <c r="F11" s="18">
        <f t="shared" ref="F11:F16" si="1">E11*D11</f>
        <v>0</v>
      </c>
    </row>
    <row r="12" spans="1:6" ht="15" x14ac:dyDescent="0.2">
      <c r="A12" s="15" t="s">
        <v>26</v>
      </c>
      <c r="B12" s="16" t="s">
        <v>27</v>
      </c>
      <c r="C12" s="15" t="s">
        <v>23</v>
      </c>
      <c r="D12" s="15">
        <f>22*6</f>
        <v>132</v>
      </c>
      <c r="E12" s="47">
        <v>0</v>
      </c>
      <c r="F12" s="18">
        <f t="shared" si="1"/>
        <v>0</v>
      </c>
    </row>
    <row r="13" spans="1:6" ht="30" x14ac:dyDescent="0.2">
      <c r="A13" s="15" t="s">
        <v>28</v>
      </c>
      <c r="B13" s="29" t="s">
        <v>29</v>
      </c>
      <c r="C13" s="15" t="s">
        <v>23</v>
      </c>
      <c r="D13" s="15">
        <f>2*6</f>
        <v>12</v>
      </c>
      <c r="E13" s="47">
        <v>0</v>
      </c>
      <c r="F13" s="18">
        <f t="shared" si="1"/>
        <v>0</v>
      </c>
    </row>
    <row r="14" spans="1:6" ht="15" x14ac:dyDescent="0.2">
      <c r="A14" s="15" t="s">
        <v>30</v>
      </c>
      <c r="B14" s="19" t="s">
        <v>31</v>
      </c>
      <c r="C14" s="15" t="s">
        <v>32</v>
      </c>
      <c r="D14" s="15">
        <f>5*6</f>
        <v>30</v>
      </c>
      <c r="E14" s="47">
        <v>0</v>
      </c>
      <c r="F14" s="18">
        <f t="shared" si="1"/>
        <v>0</v>
      </c>
    </row>
    <row r="15" spans="1:6" ht="15" x14ac:dyDescent="0.2">
      <c r="A15" s="15" t="s">
        <v>33</v>
      </c>
      <c r="B15" s="30" t="s">
        <v>34</v>
      </c>
      <c r="C15" s="31" t="s">
        <v>35</v>
      </c>
      <c r="D15" s="31">
        <f>3*6</f>
        <v>18</v>
      </c>
      <c r="E15" s="47">
        <v>0</v>
      </c>
      <c r="F15" s="32">
        <f t="shared" si="1"/>
        <v>0</v>
      </c>
    </row>
    <row r="16" spans="1:6" ht="15" x14ac:dyDescent="0.2">
      <c r="A16" s="15" t="s">
        <v>36</v>
      </c>
      <c r="B16" s="33" t="s">
        <v>37</v>
      </c>
      <c r="C16" s="15" t="s">
        <v>12</v>
      </c>
      <c r="D16" s="15">
        <v>1</v>
      </c>
      <c r="E16" s="47">
        <v>0</v>
      </c>
      <c r="F16" s="32">
        <f t="shared" si="1"/>
        <v>0</v>
      </c>
    </row>
    <row r="17" spans="1:6" ht="15.75" x14ac:dyDescent="0.2">
      <c r="A17" s="20" t="s">
        <v>38</v>
      </c>
      <c r="B17" s="34"/>
      <c r="C17" s="22"/>
      <c r="D17" s="22"/>
      <c r="E17" s="24"/>
      <c r="F17" s="25">
        <f>SUM(F10:F16)</f>
        <v>0</v>
      </c>
    </row>
    <row r="18" spans="1:6" ht="15" x14ac:dyDescent="0.2">
      <c r="A18" s="8" t="s">
        <v>39</v>
      </c>
      <c r="B18" s="12" t="s">
        <v>40</v>
      </c>
      <c r="C18" s="13"/>
      <c r="D18" s="13"/>
      <c r="E18" s="13"/>
      <c r="F18" s="14"/>
    </row>
    <row r="19" spans="1:6" ht="37.5" customHeight="1" x14ac:dyDescent="0.2">
      <c r="A19" s="15" t="s">
        <v>41</v>
      </c>
      <c r="B19" s="35" t="s">
        <v>42</v>
      </c>
      <c r="C19" s="15" t="s">
        <v>43</v>
      </c>
      <c r="D19" s="15">
        <f>5*6</f>
        <v>30</v>
      </c>
      <c r="E19" s="47">
        <v>0</v>
      </c>
      <c r="F19" s="18">
        <f>E19*D19</f>
        <v>0</v>
      </c>
    </row>
    <row r="20" spans="1:6" ht="15" x14ac:dyDescent="0.2">
      <c r="A20" s="15" t="s">
        <v>44</v>
      </c>
      <c r="B20" s="16" t="s">
        <v>45</v>
      </c>
      <c r="C20" s="15" t="s">
        <v>43</v>
      </c>
      <c r="D20" s="15">
        <f>6*6</f>
        <v>36</v>
      </c>
      <c r="E20" s="47">
        <v>0</v>
      </c>
      <c r="F20" s="18">
        <f t="shared" ref="F20:F21" si="2">E20*D20</f>
        <v>0</v>
      </c>
    </row>
    <row r="21" spans="1:6" ht="15" x14ac:dyDescent="0.2">
      <c r="A21" s="15" t="s">
        <v>46</v>
      </c>
      <c r="B21" s="16" t="s">
        <v>47</v>
      </c>
      <c r="C21" s="15" t="s">
        <v>12</v>
      </c>
      <c r="D21" s="15">
        <v>6</v>
      </c>
      <c r="E21" s="47">
        <v>0</v>
      </c>
      <c r="F21" s="18">
        <f t="shared" si="2"/>
        <v>0</v>
      </c>
    </row>
    <row r="22" spans="1:6" ht="15.75" x14ac:dyDescent="0.2">
      <c r="A22" s="20" t="s">
        <v>48</v>
      </c>
      <c r="B22" s="34"/>
      <c r="C22" s="22"/>
      <c r="D22" s="36"/>
      <c r="E22" s="37"/>
      <c r="F22" s="25">
        <f>SUM(F19:F21)</f>
        <v>0</v>
      </c>
    </row>
    <row r="23" spans="1:6" ht="15" x14ac:dyDescent="0.2">
      <c r="A23" s="8" t="s">
        <v>49</v>
      </c>
      <c r="B23" s="12" t="s">
        <v>50</v>
      </c>
      <c r="C23" s="13"/>
      <c r="D23" s="13"/>
      <c r="E23" s="13"/>
      <c r="F23" s="14"/>
    </row>
    <row r="24" spans="1:6" ht="42.75" x14ac:dyDescent="0.2">
      <c r="A24" s="15" t="s">
        <v>51</v>
      </c>
      <c r="B24" s="38" t="s">
        <v>52</v>
      </c>
      <c r="C24" s="15" t="s">
        <v>53</v>
      </c>
      <c r="D24" s="15">
        <v>6</v>
      </c>
      <c r="E24" s="47">
        <v>0</v>
      </c>
      <c r="F24" s="18">
        <f>E24*D24</f>
        <v>0</v>
      </c>
    </row>
    <row r="25" spans="1:6" ht="15" x14ac:dyDescent="0.2">
      <c r="A25" s="15" t="s">
        <v>54</v>
      </c>
      <c r="B25" s="16" t="s">
        <v>55</v>
      </c>
      <c r="C25" s="15" t="s">
        <v>12</v>
      </c>
      <c r="D25" s="15">
        <v>6</v>
      </c>
      <c r="E25" s="47">
        <v>0</v>
      </c>
      <c r="F25" s="18">
        <f t="shared" ref="F25:F27" si="3">E25*D25</f>
        <v>0</v>
      </c>
    </row>
    <row r="26" spans="1:6" ht="15" x14ac:dyDescent="0.2">
      <c r="A26" s="15" t="s">
        <v>56</v>
      </c>
      <c r="B26" s="16" t="s">
        <v>57</v>
      </c>
      <c r="C26" s="15" t="s">
        <v>12</v>
      </c>
      <c r="D26" s="15">
        <v>6</v>
      </c>
      <c r="E26" s="47">
        <v>0</v>
      </c>
      <c r="F26" s="18">
        <f t="shared" si="3"/>
        <v>0</v>
      </c>
    </row>
    <row r="27" spans="1:6" ht="15" x14ac:dyDescent="0.2">
      <c r="A27" s="15" t="s">
        <v>58</v>
      </c>
      <c r="B27" s="16" t="s">
        <v>59</v>
      </c>
      <c r="C27" s="15" t="s">
        <v>12</v>
      </c>
      <c r="D27" s="15">
        <v>6</v>
      </c>
      <c r="E27" s="47">
        <v>0</v>
      </c>
      <c r="F27" s="18">
        <f t="shared" si="3"/>
        <v>0</v>
      </c>
    </row>
    <row r="28" spans="1:6" ht="15.75" x14ac:dyDescent="0.2">
      <c r="A28" s="20" t="s">
        <v>60</v>
      </c>
      <c r="B28" s="34"/>
      <c r="C28" s="22"/>
      <c r="D28" s="39"/>
      <c r="E28" s="40"/>
      <c r="F28" s="25">
        <f>SUM(F24:F27)</f>
        <v>0</v>
      </c>
    </row>
    <row r="29" spans="1:6" ht="18.75" x14ac:dyDescent="0.2">
      <c r="A29" s="8" t="s">
        <v>61</v>
      </c>
      <c r="B29" s="12" t="s">
        <v>62</v>
      </c>
      <c r="C29" s="13"/>
      <c r="D29" s="13"/>
      <c r="E29" s="13"/>
      <c r="F29" s="14"/>
    </row>
    <row r="30" spans="1:6" ht="18" x14ac:dyDescent="0.2">
      <c r="A30" s="41" t="s">
        <v>63</v>
      </c>
      <c r="B30" s="42" t="s">
        <v>64</v>
      </c>
      <c r="C30" s="41" t="s">
        <v>65</v>
      </c>
      <c r="D30" s="41">
        <f>0.4*6</f>
        <v>2.4000000000000004</v>
      </c>
      <c r="E30" s="47">
        <v>0</v>
      </c>
      <c r="F30" s="43">
        <f t="shared" ref="F30:F39" si="4">E30*D30</f>
        <v>0</v>
      </c>
    </row>
    <row r="31" spans="1:6" ht="18" x14ac:dyDescent="0.2">
      <c r="A31" s="41" t="s">
        <v>66</v>
      </c>
      <c r="B31" s="42" t="s">
        <v>67</v>
      </c>
      <c r="C31" s="41" t="s">
        <v>65</v>
      </c>
      <c r="D31" s="41">
        <f>0.55*6</f>
        <v>3.3000000000000003</v>
      </c>
      <c r="E31" s="47">
        <v>0</v>
      </c>
      <c r="F31" s="43">
        <f t="shared" si="4"/>
        <v>0</v>
      </c>
    </row>
    <row r="32" spans="1:6" ht="18" x14ac:dyDescent="0.2">
      <c r="A32" s="41" t="s">
        <v>68</v>
      </c>
      <c r="B32" s="42" t="s">
        <v>69</v>
      </c>
      <c r="C32" s="41" t="s">
        <v>65</v>
      </c>
      <c r="D32" s="41">
        <f>1.6*6</f>
        <v>9.6000000000000014</v>
      </c>
      <c r="E32" s="47">
        <v>0</v>
      </c>
      <c r="F32" s="43">
        <f t="shared" si="4"/>
        <v>0</v>
      </c>
    </row>
    <row r="33" spans="1:6" ht="30" x14ac:dyDescent="0.2">
      <c r="A33" s="41" t="s">
        <v>70</v>
      </c>
      <c r="B33" s="35" t="s">
        <v>71</v>
      </c>
      <c r="C33" s="41" t="s">
        <v>53</v>
      </c>
      <c r="D33" s="41">
        <f>4*6</f>
        <v>24</v>
      </c>
      <c r="E33" s="47">
        <v>0</v>
      </c>
      <c r="F33" s="43">
        <f t="shared" si="4"/>
        <v>0</v>
      </c>
    </row>
    <row r="34" spans="1:6" ht="30" x14ac:dyDescent="0.2">
      <c r="A34" s="41" t="s">
        <v>72</v>
      </c>
      <c r="B34" s="35" t="s">
        <v>73</v>
      </c>
      <c r="C34" s="41" t="s">
        <v>53</v>
      </c>
      <c r="D34" s="41">
        <f>2*6</f>
        <v>12</v>
      </c>
      <c r="E34" s="47">
        <v>0</v>
      </c>
      <c r="F34" s="43">
        <f t="shared" si="4"/>
        <v>0</v>
      </c>
    </row>
    <row r="35" spans="1:6" ht="30" x14ac:dyDescent="0.2">
      <c r="A35" s="41" t="s">
        <v>74</v>
      </c>
      <c r="B35" s="35" t="s">
        <v>75</v>
      </c>
      <c r="C35" s="41" t="s">
        <v>53</v>
      </c>
      <c r="D35" s="41">
        <f>16*6</f>
        <v>96</v>
      </c>
      <c r="E35" s="47">
        <v>0</v>
      </c>
      <c r="F35" s="43">
        <f t="shared" si="4"/>
        <v>0</v>
      </c>
    </row>
    <row r="36" spans="1:6" ht="30" x14ac:dyDescent="0.2">
      <c r="A36" s="41" t="s">
        <v>76</v>
      </c>
      <c r="B36" s="35" t="s">
        <v>77</v>
      </c>
      <c r="C36" s="41" t="s">
        <v>53</v>
      </c>
      <c r="D36" s="41">
        <f>2*6</f>
        <v>12</v>
      </c>
      <c r="E36" s="47">
        <v>0</v>
      </c>
      <c r="F36" s="43">
        <f t="shared" si="4"/>
        <v>0</v>
      </c>
    </row>
    <row r="37" spans="1:6" ht="15" x14ac:dyDescent="0.2">
      <c r="A37" s="41" t="s">
        <v>78</v>
      </c>
      <c r="B37" s="35" t="s">
        <v>79</v>
      </c>
      <c r="C37" s="41" t="s">
        <v>12</v>
      </c>
      <c r="D37" s="41">
        <v>1</v>
      </c>
      <c r="E37" s="47">
        <v>0</v>
      </c>
      <c r="F37" s="43">
        <f t="shared" si="4"/>
        <v>0</v>
      </c>
    </row>
    <row r="38" spans="1:6" ht="30" x14ac:dyDescent="0.2">
      <c r="A38" s="41" t="s">
        <v>80</v>
      </c>
      <c r="B38" s="35" t="s">
        <v>81</v>
      </c>
      <c r="C38" s="41" t="s">
        <v>82</v>
      </c>
      <c r="D38" s="41">
        <f>6*6</f>
        <v>36</v>
      </c>
      <c r="E38" s="47">
        <v>0</v>
      </c>
      <c r="F38" s="43">
        <f t="shared" si="4"/>
        <v>0</v>
      </c>
    </row>
    <row r="39" spans="1:6" ht="30" x14ac:dyDescent="0.2">
      <c r="A39" s="41" t="s">
        <v>83</v>
      </c>
      <c r="B39" s="35" t="s">
        <v>84</v>
      </c>
      <c r="C39" s="41" t="s">
        <v>53</v>
      </c>
      <c r="D39" s="41">
        <f>8*6</f>
        <v>48</v>
      </c>
      <c r="E39" s="47">
        <v>0</v>
      </c>
      <c r="F39" s="43">
        <f t="shared" si="4"/>
        <v>0</v>
      </c>
    </row>
    <row r="40" spans="1:6" ht="15.75" x14ac:dyDescent="0.2">
      <c r="A40" s="20" t="s">
        <v>85</v>
      </c>
      <c r="B40" s="34"/>
      <c r="C40" s="22"/>
      <c r="D40" s="44"/>
      <c r="E40" s="45"/>
      <c r="F40" s="25">
        <f>SUM(F30:F39)</f>
        <v>0</v>
      </c>
    </row>
    <row r="41" spans="1:6" ht="15" x14ac:dyDescent="0.2">
      <c r="A41" s="8" t="s">
        <v>86</v>
      </c>
      <c r="B41" s="12" t="s">
        <v>87</v>
      </c>
      <c r="C41" s="13"/>
      <c r="D41" s="13"/>
      <c r="E41" s="13"/>
      <c r="F41" s="14"/>
    </row>
    <row r="42" spans="1:6" ht="30" x14ac:dyDescent="0.2">
      <c r="A42" s="41" t="s">
        <v>88</v>
      </c>
      <c r="B42" s="35" t="s">
        <v>89</v>
      </c>
      <c r="C42" s="41" t="s">
        <v>53</v>
      </c>
      <c r="D42" s="41">
        <f>6</f>
        <v>6</v>
      </c>
      <c r="E42" s="47">
        <v>0</v>
      </c>
      <c r="F42" s="43">
        <f>E42*D42</f>
        <v>0</v>
      </c>
    </row>
    <row r="43" spans="1:6" ht="30" x14ac:dyDescent="0.2">
      <c r="A43" s="41" t="s">
        <v>90</v>
      </c>
      <c r="B43" s="35" t="s">
        <v>91</v>
      </c>
      <c r="C43" s="41" t="s">
        <v>82</v>
      </c>
      <c r="D43" s="46">
        <f>30*6</f>
        <v>180</v>
      </c>
      <c r="E43" s="47">
        <v>0</v>
      </c>
      <c r="F43" s="43">
        <f>E43*D43</f>
        <v>0</v>
      </c>
    </row>
    <row r="44" spans="1:6" ht="15.75" x14ac:dyDescent="0.2">
      <c r="A44" s="20" t="s">
        <v>92</v>
      </c>
      <c r="B44" s="34"/>
      <c r="C44" s="22"/>
      <c r="D44" s="44"/>
      <c r="E44" s="45"/>
      <c r="F44" s="25">
        <f>SUM(F42:F43)</f>
        <v>0</v>
      </c>
    </row>
    <row r="45" spans="1:6" ht="15" x14ac:dyDescent="0.2">
      <c r="A45" s="8" t="s">
        <v>93</v>
      </c>
      <c r="B45" s="12" t="s">
        <v>94</v>
      </c>
      <c r="C45" s="13"/>
      <c r="D45" s="13"/>
      <c r="E45" s="13"/>
      <c r="F45" s="14"/>
    </row>
    <row r="46" spans="1:6" ht="15" x14ac:dyDescent="0.2">
      <c r="A46" s="41" t="s">
        <v>95</v>
      </c>
      <c r="B46" s="42" t="s">
        <v>120</v>
      </c>
      <c r="C46" s="41" t="s">
        <v>12</v>
      </c>
      <c r="D46" s="41">
        <v>6</v>
      </c>
      <c r="E46" s="47">
        <v>0</v>
      </c>
      <c r="F46" s="43">
        <f>E46*D46</f>
        <v>0</v>
      </c>
    </row>
    <row r="47" spans="1:6" ht="45" x14ac:dyDescent="0.2">
      <c r="A47" s="41" t="s">
        <v>97</v>
      </c>
      <c r="B47" s="35" t="s">
        <v>98</v>
      </c>
      <c r="C47" s="41" t="s">
        <v>82</v>
      </c>
      <c r="D47" s="41">
        <f>200*6</f>
        <v>1200</v>
      </c>
      <c r="E47" s="47">
        <v>0</v>
      </c>
      <c r="F47" s="43">
        <f>E47*D47</f>
        <v>0</v>
      </c>
    </row>
    <row r="48" spans="1:6" ht="15.75" x14ac:dyDescent="0.2">
      <c r="A48" s="20" t="s">
        <v>99</v>
      </c>
      <c r="B48" s="34"/>
      <c r="C48" s="22"/>
      <c r="D48" s="44"/>
      <c r="E48" s="45"/>
      <c r="F48" s="25">
        <f>SUM(F46:F47)</f>
        <v>0</v>
      </c>
    </row>
    <row r="49" spans="1:8" ht="15" x14ac:dyDescent="0.2">
      <c r="A49" s="8" t="s">
        <v>100</v>
      </c>
      <c r="B49" s="12" t="s">
        <v>101</v>
      </c>
      <c r="C49" s="13"/>
      <c r="D49" s="13"/>
      <c r="E49" s="13"/>
      <c r="F49" s="14"/>
    </row>
    <row r="50" spans="1:8" ht="15" x14ac:dyDescent="0.2">
      <c r="A50" s="41" t="s">
        <v>102</v>
      </c>
      <c r="B50" s="42" t="s">
        <v>103</v>
      </c>
      <c r="C50" s="41" t="s">
        <v>53</v>
      </c>
      <c r="D50" s="41">
        <f>2*6</f>
        <v>12</v>
      </c>
      <c r="E50" s="47">
        <v>0</v>
      </c>
      <c r="F50" s="43">
        <f>E50*D50</f>
        <v>0</v>
      </c>
    </row>
    <row r="51" spans="1:8" ht="15" x14ac:dyDescent="0.2">
      <c r="A51" s="41" t="s">
        <v>104</v>
      </c>
      <c r="B51" s="42" t="s">
        <v>107</v>
      </c>
      <c r="C51" s="41" t="s">
        <v>53</v>
      </c>
      <c r="D51" s="41">
        <f>3*6</f>
        <v>18</v>
      </c>
      <c r="E51" s="47">
        <v>0</v>
      </c>
      <c r="F51" s="43">
        <f>E51*D51</f>
        <v>0</v>
      </c>
    </row>
    <row r="52" spans="1:8" ht="15.75" x14ac:dyDescent="0.2">
      <c r="A52" s="20" t="s">
        <v>108</v>
      </c>
      <c r="B52" s="34"/>
      <c r="C52" s="22"/>
      <c r="D52" s="44"/>
      <c r="E52" s="45"/>
      <c r="F52" s="25">
        <f>SUM(F50:F51)</f>
        <v>0</v>
      </c>
    </row>
    <row r="53" spans="1:8" ht="15" x14ac:dyDescent="0.2">
      <c r="A53" s="8" t="s">
        <v>109</v>
      </c>
      <c r="B53" s="12" t="s">
        <v>110</v>
      </c>
      <c r="C53" s="13"/>
      <c r="D53" s="13"/>
      <c r="E53" s="13"/>
      <c r="F53" s="14"/>
    </row>
    <row r="54" spans="1:8" ht="15" x14ac:dyDescent="0.2">
      <c r="A54" s="41" t="s">
        <v>111</v>
      </c>
      <c r="B54" s="42" t="s">
        <v>112</v>
      </c>
      <c r="C54" s="41" t="s">
        <v>12</v>
      </c>
      <c r="D54" s="41">
        <v>6</v>
      </c>
      <c r="E54" s="47">
        <v>0</v>
      </c>
      <c r="F54" s="43">
        <f>(E54*D54)</f>
        <v>0</v>
      </c>
    </row>
    <row r="55" spans="1:8" ht="15" x14ac:dyDescent="0.2">
      <c r="A55" s="41" t="s">
        <v>113</v>
      </c>
      <c r="B55" s="42" t="s">
        <v>114</v>
      </c>
      <c r="C55" s="41" t="s">
        <v>12</v>
      </c>
      <c r="D55" s="41">
        <v>1</v>
      </c>
      <c r="E55" s="47">
        <v>0</v>
      </c>
      <c r="F55" s="43">
        <f>(E55*D55)*23</f>
        <v>0</v>
      </c>
    </row>
    <row r="56" spans="1:8" ht="15" x14ac:dyDescent="0.2">
      <c r="A56" s="41" t="s">
        <v>115</v>
      </c>
      <c r="B56" s="42" t="s">
        <v>116</v>
      </c>
      <c r="C56" s="41" t="s">
        <v>12</v>
      </c>
      <c r="D56" s="41">
        <v>1</v>
      </c>
      <c r="E56" s="47">
        <v>0</v>
      </c>
      <c r="F56" s="43">
        <f t="shared" ref="F56" si="5">E56*D56</f>
        <v>0</v>
      </c>
    </row>
    <row r="57" spans="1:8" ht="15.75" x14ac:dyDescent="0.2">
      <c r="A57" s="20" t="s">
        <v>117</v>
      </c>
      <c r="B57" s="34"/>
      <c r="C57" s="22"/>
      <c r="D57" s="44"/>
      <c r="E57" s="45"/>
      <c r="F57" s="25">
        <f>SUM(F54:F56)</f>
        <v>0</v>
      </c>
    </row>
    <row r="58" spans="1:8" ht="15" x14ac:dyDescent="0.2">
      <c r="A58" s="12" t="s">
        <v>118</v>
      </c>
      <c r="B58" s="13"/>
      <c r="C58" s="13"/>
      <c r="D58" s="13"/>
      <c r="E58" s="14"/>
      <c r="F58" s="48">
        <f>SUM(F8,F17,F22,F28,F40,F44,F48,F52,F57)</f>
        <v>0</v>
      </c>
      <c r="G58" s="55"/>
    </row>
    <row r="59" spans="1:8" ht="20.100000000000001" customHeight="1" x14ac:dyDescent="0.2">
      <c r="G59" s="58"/>
      <c r="H59" s="58"/>
    </row>
    <row r="60" spans="1:8" x14ac:dyDescent="0.2">
      <c r="G60" s="58"/>
      <c r="H60" s="58"/>
    </row>
    <row r="62" spans="1:8" x14ac:dyDescent="0.2">
      <c r="G62" s="58"/>
    </row>
  </sheetData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scale="69" orientation="portrait" r:id="rId1"/>
  <ignoredErrors>
    <ignoredError sqref="D3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65AF3-B9A7-44D1-B596-25D4A0ADD653}">
  <dimension ref="A1:H62"/>
  <sheetViews>
    <sheetView view="pageBreakPreview" zoomScale="96" zoomScaleNormal="92" zoomScaleSheetLayoutView="96" workbookViewId="0">
      <selection activeCell="B8" sqref="B8"/>
    </sheetView>
  </sheetViews>
  <sheetFormatPr defaultColWidth="9.140625" defaultRowHeight="14.25" x14ac:dyDescent="0.2"/>
  <cols>
    <col min="1" max="1" width="5" style="56" customWidth="1"/>
    <col min="2" max="2" width="64.42578125" style="54" customWidth="1"/>
    <col min="3" max="3" width="10.7109375" style="54" customWidth="1"/>
    <col min="4" max="4" width="15" style="56" customWidth="1"/>
    <col min="5" max="5" width="14.5703125" style="57" customWidth="1"/>
    <col min="6" max="6" width="17.42578125" style="57" customWidth="1"/>
    <col min="7" max="7" width="13.7109375" style="54" customWidth="1"/>
    <col min="8" max="8" width="12.85546875" style="54" bestFit="1" customWidth="1"/>
    <col min="9" max="256" width="9.140625" style="54"/>
    <col min="257" max="257" width="8.5703125" style="54" customWidth="1"/>
    <col min="258" max="258" width="38.42578125" style="54" customWidth="1"/>
    <col min="259" max="260" width="9.140625" style="54"/>
    <col min="261" max="261" width="14.5703125" style="54" customWidth="1"/>
    <col min="262" max="262" width="17.42578125" style="54" customWidth="1"/>
    <col min="263" max="263" width="11.42578125" style="54" customWidth="1"/>
    <col min="264" max="512" width="9.140625" style="54"/>
    <col min="513" max="513" width="8.5703125" style="54" customWidth="1"/>
    <col min="514" max="514" width="38.42578125" style="54" customWidth="1"/>
    <col min="515" max="516" width="9.140625" style="54"/>
    <col min="517" max="517" width="14.5703125" style="54" customWidth="1"/>
    <col min="518" max="518" width="17.42578125" style="54" customWidth="1"/>
    <col min="519" max="519" width="11.42578125" style="54" customWidth="1"/>
    <col min="520" max="768" width="9.140625" style="54"/>
    <col min="769" max="769" width="8.5703125" style="54" customWidth="1"/>
    <col min="770" max="770" width="38.42578125" style="54" customWidth="1"/>
    <col min="771" max="772" width="9.140625" style="54"/>
    <col min="773" max="773" width="14.5703125" style="54" customWidth="1"/>
    <col min="774" max="774" width="17.42578125" style="54" customWidth="1"/>
    <col min="775" max="775" width="11.42578125" style="54" customWidth="1"/>
    <col min="776" max="1024" width="9.140625" style="54"/>
    <col min="1025" max="1025" width="8.5703125" style="54" customWidth="1"/>
    <col min="1026" max="1026" width="38.42578125" style="54" customWidth="1"/>
    <col min="1027" max="1028" width="9.140625" style="54"/>
    <col min="1029" max="1029" width="14.5703125" style="54" customWidth="1"/>
    <col min="1030" max="1030" width="17.42578125" style="54" customWidth="1"/>
    <col min="1031" max="1031" width="11.42578125" style="54" customWidth="1"/>
    <col min="1032" max="1280" width="9.140625" style="54"/>
    <col min="1281" max="1281" width="8.5703125" style="54" customWidth="1"/>
    <col min="1282" max="1282" width="38.42578125" style="54" customWidth="1"/>
    <col min="1283" max="1284" width="9.140625" style="54"/>
    <col min="1285" max="1285" width="14.5703125" style="54" customWidth="1"/>
    <col min="1286" max="1286" width="17.42578125" style="54" customWidth="1"/>
    <col min="1287" max="1287" width="11.42578125" style="54" customWidth="1"/>
    <col min="1288" max="1536" width="9.140625" style="54"/>
    <col min="1537" max="1537" width="8.5703125" style="54" customWidth="1"/>
    <col min="1538" max="1538" width="38.42578125" style="54" customWidth="1"/>
    <col min="1539" max="1540" width="9.140625" style="54"/>
    <col min="1541" max="1541" width="14.5703125" style="54" customWidth="1"/>
    <col min="1542" max="1542" width="17.42578125" style="54" customWidth="1"/>
    <col min="1543" max="1543" width="11.42578125" style="54" customWidth="1"/>
    <col min="1544" max="1792" width="9.140625" style="54"/>
    <col min="1793" max="1793" width="8.5703125" style="54" customWidth="1"/>
    <col min="1794" max="1794" width="38.42578125" style="54" customWidth="1"/>
    <col min="1795" max="1796" width="9.140625" style="54"/>
    <col min="1797" max="1797" width="14.5703125" style="54" customWidth="1"/>
    <col min="1798" max="1798" width="17.42578125" style="54" customWidth="1"/>
    <col min="1799" max="1799" width="11.42578125" style="54" customWidth="1"/>
    <col min="1800" max="2048" width="9.140625" style="54"/>
    <col min="2049" max="2049" width="8.5703125" style="54" customWidth="1"/>
    <col min="2050" max="2050" width="38.42578125" style="54" customWidth="1"/>
    <col min="2051" max="2052" width="9.140625" style="54"/>
    <col min="2053" max="2053" width="14.5703125" style="54" customWidth="1"/>
    <col min="2054" max="2054" width="17.42578125" style="54" customWidth="1"/>
    <col min="2055" max="2055" width="11.42578125" style="54" customWidth="1"/>
    <col min="2056" max="2304" width="9.140625" style="54"/>
    <col min="2305" max="2305" width="8.5703125" style="54" customWidth="1"/>
    <col min="2306" max="2306" width="38.42578125" style="54" customWidth="1"/>
    <col min="2307" max="2308" width="9.140625" style="54"/>
    <col min="2309" max="2309" width="14.5703125" style="54" customWidth="1"/>
    <col min="2310" max="2310" width="17.42578125" style="54" customWidth="1"/>
    <col min="2311" max="2311" width="11.42578125" style="54" customWidth="1"/>
    <col min="2312" max="2560" width="9.140625" style="54"/>
    <col min="2561" max="2561" width="8.5703125" style="54" customWidth="1"/>
    <col min="2562" max="2562" width="38.42578125" style="54" customWidth="1"/>
    <col min="2563" max="2564" width="9.140625" style="54"/>
    <col min="2565" max="2565" width="14.5703125" style="54" customWidth="1"/>
    <col min="2566" max="2566" width="17.42578125" style="54" customWidth="1"/>
    <col min="2567" max="2567" width="11.42578125" style="54" customWidth="1"/>
    <col min="2568" max="2816" width="9.140625" style="54"/>
    <col min="2817" max="2817" width="8.5703125" style="54" customWidth="1"/>
    <col min="2818" max="2818" width="38.42578125" style="54" customWidth="1"/>
    <col min="2819" max="2820" width="9.140625" style="54"/>
    <col min="2821" max="2821" width="14.5703125" style="54" customWidth="1"/>
    <col min="2822" max="2822" width="17.42578125" style="54" customWidth="1"/>
    <col min="2823" max="2823" width="11.42578125" style="54" customWidth="1"/>
    <col min="2824" max="3072" width="9.140625" style="54"/>
    <col min="3073" max="3073" width="8.5703125" style="54" customWidth="1"/>
    <col min="3074" max="3074" width="38.42578125" style="54" customWidth="1"/>
    <col min="3075" max="3076" width="9.140625" style="54"/>
    <col min="3077" max="3077" width="14.5703125" style="54" customWidth="1"/>
    <col min="3078" max="3078" width="17.42578125" style="54" customWidth="1"/>
    <col min="3079" max="3079" width="11.42578125" style="54" customWidth="1"/>
    <col min="3080" max="3328" width="9.140625" style="54"/>
    <col min="3329" max="3329" width="8.5703125" style="54" customWidth="1"/>
    <col min="3330" max="3330" width="38.42578125" style="54" customWidth="1"/>
    <col min="3331" max="3332" width="9.140625" style="54"/>
    <col min="3333" max="3333" width="14.5703125" style="54" customWidth="1"/>
    <col min="3334" max="3334" width="17.42578125" style="54" customWidth="1"/>
    <col min="3335" max="3335" width="11.42578125" style="54" customWidth="1"/>
    <col min="3336" max="3584" width="9.140625" style="54"/>
    <col min="3585" max="3585" width="8.5703125" style="54" customWidth="1"/>
    <col min="3586" max="3586" width="38.42578125" style="54" customWidth="1"/>
    <col min="3587" max="3588" width="9.140625" style="54"/>
    <col min="3589" max="3589" width="14.5703125" style="54" customWidth="1"/>
    <col min="3590" max="3590" width="17.42578125" style="54" customWidth="1"/>
    <col min="3591" max="3591" width="11.42578125" style="54" customWidth="1"/>
    <col min="3592" max="3840" width="9.140625" style="54"/>
    <col min="3841" max="3841" width="8.5703125" style="54" customWidth="1"/>
    <col min="3842" max="3842" width="38.42578125" style="54" customWidth="1"/>
    <col min="3843" max="3844" width="9.140625" style="54"/>
    <col min="3845" max="3845" width="14.5703125" style="54" customWidth="1"/>
    <col min="3846" max="3846" width="17.42578125" style="54" customWidth="1"/>
    <col min="3847" max="3847" width="11.42578125" style="54" customWidth="1"/>
    <col min="3848" max="4096" width="9.140625" style="54"/>
    <col min="4097" max="4097" width="8.5703125" style="54" customWidth="1"/>
    <col min="4098" max="4098" width="38.42578125" style="54" customWidth="1"/>
    <col min="4099" max="4100" width="9.140625" style="54"/>
    <col min="4101" max="4101" width="14.5703125" style="54" customWidth="1"/>
    <col min="4102" max="4102" width="17.42578125" style="54" customWidth="1"/>
    <col min="4103" max="4103" width="11.42578125" style="54" customWidth="1"/>
    <col min="4104" max="4352" width="9.140625" style="54"/>
    <col min="4353" max="4353" width="8.5703125" style="54" customWidth="1"/>
    <col min="4354" max="4354" width="38.42578125" style="54" customWidth="1"/>
    <col min="4355" max="4356" width="9.140625" style="54"/>
    <col min="4357" max="4357" width="14.5703125" style="54" customWidth="1"/>
    <col min="4358" max="4358" width="17.42578125" style="54" customWidth="1"/>
    <col min="4359" max="4359" width="11.42578125" style="54" customWidth="1"/>
    <col min="4360" max="4608" width="9.140625" style="54"/>
    <col min="4609" max="4609" width="8.5703125" style="54" customWidth="1"/>
    <col min="4610" max="4610" width="38.42578125" style="54" customWidth="1"/>
    <col min="4611" max="4612" width="9.140625" style="54"/>
    <col min="4613" max="4613" width="14.5703125" style="54" customWidth="1"/>
    <col min="4614" max="4614" width="17.42578125" style="54" customWidth="1"/>
    <col min="4615" max="4615" width="11.42578125" style="54" customWidth="1"/>
    <col min="4616" max="4864" width="9.140625" style="54"/>
    <col min="4865" max="4865" width="8.5703125" style="54" customWidth="1"/>
    <col min="4866" max="4866" width="38.42578125" style="54" customWidth="1"/>
    <col min="4867" max="4868" width="9.140625" style="54"/>
    <col min="4869" max="4869" width="14.5703125" style="54" customWidth="1"/>
    <col min="4870" max="4870" width="17.42578125" style="54" customWidth="1"/>
    <col min="4871" max="4871" width="11.42578125" style="54" customWidth="1"/>
    <col min="4872" max="5120" width="9.140625" style="54"/>
    <col min="5121" max="5121" width="8.5703125" style="54" customWidth="1"/>
    <col min="5122" max="5122" width="38.42578125" style="54" customWidth="1"/>
    <col min="5123" max="5124" width="9.140625" style="54"/>
    <col min="5125" max="5125" width="14.5703125" style="54" customWidth="1"/>
    <col min="5126" max="5126" width="17.42578125" style="54" customWidth="1"/>
    <col min="5127" max="5127" width="11.42578125" style="54" customWidth="1"/>
    <col min="5128" max="5376" width="9.140625" style="54"/>
    <col min="5377" max="5377" width="8.5703125" style="54" customWidth="1"/>
    <col min="5378" max="5378" width="38.42578125" style="54" customWidth="1"/>
    <col min="5379" max="5380" width="9.140625" style="54"/>
    <col min="5381" max="5381" width="14.5703125" style="54" customWidth="1"/>
    <col min="5382" max="5382" width="17.42578125" style="54" customWidth="1"/>
    <col min="5383" max="5383" width="11.42578125" style="54" customWidth="1"/>
    <col min="5384" max="5632" width="9.140625" style="54"/>
    <col min="5633" max="5633" width="8.5703125" style="54" customWidth="1"/>
    <col min="5634" max="5634" width="38.42578125" style="54" customWidth="1"/>
    <col min="5635" max="5636" width="9.140625" style="54"/>
    <col min="5637" max="5637" width="14.5703125" style="54" customWidth="1"/>
    <col min="5638" max="5638" width="17.42578125" style="54" customWidth="1"/>
    <col min="5639" max="5639" width="11.42578125" style="54" customWidth="1"/>
    <col min="5640" max="5888" width="9.140625" style="54"/>
    <col min="5889" max="5889" width="8.5703125" style="54" customWidth="1"/>
    <col min="5890" max="5890" width="38.42578125" style="54" customWidth="1"/>
    <col min="5891" max="5892" width="9.140625" style="54"/>
    <col min="5893" max="5893" width="14.5703125" style="54" customWidth="1"/>
    <col min="5894" max="5894" width="17.42578125" style="54" customWidth="1"/>
    <col min="5895" max="5895" width="11.42578125" style="54" customWidth="1"/>
    <col min="5896" max="6144" width="9.140625" style="54"/>
    <col min="6145" max="6145" width="8.5703125" style="54" customWidth="1"/>
    <col min="6146" max="6146" width="38.42578125" style="54" customWidth="1"/>
    <col min="6147" max="6148" width="9.140625" style="54"/>
    <col min="6149" max="6149" width="14.5703125" style="54" customWidth="1"/>
    <col min="6150" max="6150" width="17.42578125" style="54" customWidth="1"/>
    <col min="6151" max="6151" width="11.42578125" style="54" customWidth="1"/>
    <col min="6152" max="6400" width="9.140625" style="54"/>
    <col min="6401" max="6401" width="8.5703125" style="54" customWidth="1"/>
    <col min="6402" max="6402" width="38.42578125" style="54" customWidth="1"/>
    <col min="6403" max="6404" width="9.140625" style="54"/>
    <col min="6405" max="6405" width="14.5703125" style="54" customWidth="1"/>
    <col min="6406" max="6406" width="17.42578125" style="54" customWidth="1"/>
    <col min="6407" max="6407" width="11.42578125" style="54" customWidth="1"/>
    <col min="6408" max="6656" width="9.140625" style="54"/>
    <col min="6657" max="6657" width="8.5703125" style="54" customWidth="1"/>
    <col min="6658" max="6658" width="38.42578125" style="54" customWidth="1"/>
    <col min="6659" max="6660" width="9.140625" style="54"/>
    <col min="6661" max="6661" width="14.5703125" style="54" customWidth="1"/>
    <col min="6662" max="6662" width="17.42578125" style="54" customWidth="1"/>
    <col min="6663" max="6663" width="11.42578125" style="54" customWidth="1"/>
    <col min="6664" max="6912" width="9.140625" style="54"/>
    <col min="6913" max="6913" width="8.5703125" style="54" customWidth="1"/>
    <col min="6914" max="6914" width="38.42578125" style="54" customWidth="1"/>
    <col min="6915" max="6916" width="9.140625" style="54"/>
    <col min="6917" max="6917" width="14.5703125" style="54" customWidth="1"/>
    <col min="6918" max="6918" width="17.42578125" style="54" customWidth="1"/>
    <col min="6919" max="6919" width="11.42578125" style="54" customWidth="1"/>
    <col min="6920" max="7168" width="9.140625" style="54"/>
    <col min="7169" max="7169" width="8.5703125" style="54" customWidth="1"/>
    <col min="7170" max="7170" width="38.42578125" style="54" customWidth="1"/>
    <col min="7171" max="7172" width="9.140625" style="54"/>
    <col min="7173" max="7173" width="14.5703125" style="54" customWidth="1"/>
    <col min="7174" max="7174" width="17.42578125" style="54" customWidth="1"/>
    <col min="7175" max="7175" width="11.42578125" style="54" customWidth="1"/>
    <col min="7176" max="7424" width="9.140625" style="54"/>
    <col min="7425" max="7425" width="8.5703125" style="54" customWidth="1"/>
    <col min="7426" max="7426" width="38.42578125" style="54" customWidth="1"/>
    <col min="7427" max="7428" width="9.140625" style="54"/>
    <col min="7429" max="7429" width="14.5703125" style="54" customWidth="1"/>
    <col min="7430" max="7430" width="17.42578125" style="54" customWidth="1"/>
    <col min="7431" max="7431" width="11.42578125" style="54" customWidth="1"/>
    <col min="7432" max="7680" width="9.140625" style="54"/>
    <col min="7681" max="7681" width="8.5703125" style="54" customWidth="1"/>
    <col min="7682" max="7682" width="38.42578125" style="54" customWidth="1"/>
    <col min="7683" max="7684" width="9.140625" style="54"/>
    <col min="7685" max="7685" width="14.5703125" style="54" customWidth="1"/>
    <col min="7686" max="7686" width="17.42578125" style="54" customWidth="1"/>
    <col min="7687" max="7687" width="11.42578125" style="54" customWidth="1"/>
    <col min="7688" max="7936" width="9.140625" style="54"/>
    <col min="7937" max="7937" width="8.5703125" style="54" customWidth="1"/>
    <col min="7938" max="7938" width="38.42578125" style="54" customWidth="1"/>
    <col min="7939" max="7940" width="9.140625" style="54"/>
    <col min="7941" max="7941" width="14.5703125" style="54" customWidth="1"/>
    <col min="7942" max="7942" width="17.42578125" style="54" customWidth="1"/>
    <col min="7943" max="7943" width="11.42578125" style="54" customWidth="1"/>
    <col min="7944" max="8192" width="9.140625" style="54"/>
    <col min="8193" max="8193" width="8.5703125" style="54" customWidth="1"/>
    <col min="8194" max="8194" width="38.42578125" style="54" customWidth="1"/>
    <col min="8195" max="8196" width="9.140625" style="54"/>
    <col min="8197" max="8197" width="14.5703125" style="54" customWidth="1"/>
    <col min="8198" max="8198" width="17.42578125" style="54" customWidth="1"/>
    <col min="8199" max="8199" width="11.42578125" style="54" customWidth="1"/>
    <col min="8200" max="8448" width="9.140625" style="54"/>
    <col min="8449" max="8449" width="8.5703125" style="54" customWidth="1"/>
    <col min="8450" max="8450" width="38.42578125" style="54" customWidth="1"/>
    <col min="8451" max="8452" width="9.140625" style="54"/>
    <col min="8453" max="8453" width="14.5703125" style="54" customWidth="1"/>
    <col min="8454" max="8454" width="17.42578125" style="54" customWidth="1"/>
    <col min="8455" max="8455" width="11.42578125" style="54" customWidth="1"/>
    <col min="8456" max="8704" width="9.140625" style="54"/>
    <col min="8705" max="8705" width="8.5703125" style="54" customWidth="1"/>
    <col min="8706" max="8706" width="38.42578125" style="54" customWidth="1"/>
    <col min="8707" max="8708" width="9.140625" style="54"/>
    <col min="8709" max="8709" width="14.5703125" style="54" customWidth="1"/>
    <col min="8710" max="8710" width="17.42578125" style="54" customWidth="1"/>
    <col min="8711" max="8711" width="11.42578125" style="54" customWidth="1"/>
    <col min="8712" max="8960" width="9.140625" style="54"/>
    <col min="8961" max="8961" width="8.5703125" style="54" customWidth="1"/>
    <col min="8962" max="8962" width="38.42578125" style="54" customWidth="1"/>
    <col min="8963" max="8964" width="9.140625" style="54"/>
    <col min="8965" max="8965" width="14.5703125" style="54" customWidth="1"/>
    <col min="8966" max="8966" width="17.42578125" style="54" customWidth="1"/>
    <col min="8967" max="8967" width="11.42578125" style="54" customWidth="1"/>
    <col min="8968" max="9216" width="9.140625" style="54"/>
    <col min="9217" max="9217" width="8.5703125" style="54" customWidth="1"/>
    <col min="9218" max="9218" width="38.42578125" style="54" customWidth="1"/>
    <col min="9219" max="9220" width="9.140625" style="54"/>
    <col min="9221" max="9221" width="14.5703125" style="54" customWidth="1"/>
    <col min="9222" max="9222" width="17.42578125" style="54" customWidth="1"/>
    <col min="9223" max="9223" width="11.42578125" style="54" customWidth="1"/>
    <col min="9224" max="9472" width="9.140625" style="54"/>
    <col min="9473" max="9473" width="8.5703125" style="54" customWidth="1"/>
    <col min="9474" max="9474" width="38.42578125" style="54" customWidth="1"/>
    <col min="9475" max="9476" width="9.140625" style="54"/>
    <col min="9477" max="9477" width="14.5703125" style="54" customWidth="1"/>
    <col min="9478" max="9478" width="17.42578125" style="54" customWidth="1"/>
    <col min="9479" max="9479" width="11.42578125" style="54" customWidth="1"/>
    <col min="9480" max="9728" width="9.140625" style="54"/>
    <col min="9729" max="9729" width="8.5703125" style="54" customWidth="1"/>
    <col min="9730" max="9730" width="38.42578125" style="54" customWidth="1"/>
    <col min="9731" max="9732" width="9.140625" style="54"/>
    <col min="9733" max="9733" width="14.5703125" style="54" customWidth="1"/>
    <col min="9734" max="9734" width="17.42578125" style="54" customWidth="1"/>
    <col min="9735" max="9735" width="11.42578125" style="54" customWidth="1"/>
    <col min="9736" max="9984" width="9.140625" style="54"/>
    <col min="9985" max="9985" width="8.5703125" style="54" customWidth="1"/>
    <col min="9986" max="9986" width="38.42578125" style="54" customWidth="1"/>
    <col min="9987" max="9988" width="9.140625" style="54"/>
    <col min="9989" max="9989" width="14.5703125" style="54" customWidth="1"/>
    <col min="9990" max="9990" width="17.42578125" style="54" customWidth="1"/>
    <col min="9991" max="9991" width="11.42578125" style="54" customWidth="1"/>
    <col min="9992" max="10240" width="9.140625" style="54"/>
    <col min="10241" max="10241" width="8.5703125" style="54" customWidth="1"/>
    <col min="10242" max="10242" width="38.42578125" style="54" customWidth="1"/>
    <col min="10243" max="10244" width="9.140625" style="54"/>
    <col min="10245" max="10245" width="14.5703125" style="54" customWidth="1"/>
    <col min="10246" max="10246" width="17.42578125" style="54" customWidth="1"/>
    <col min="10247" max="10247" width="11.42578125" style="54" customWidth="1"/>
    <col min="10248" max="10496" width="9.140625" style="54"/>
    <col min="10497" max="10497" width="8.5703125" style="54" customWidth="1"/>
    <col min="10498" max="10498" width="38.42578125" style="54" customWidth="1"/>
    <col min="10499" max="10500" width="9.140625" style="54"/>
    <col min="10501" max="10501" width="14.5703125" style="54" customWidth="1"/>
    <col min="10502" max="10502" width="17.42578125" style="54" customWidth="1"/>
    <col min="10503" max="10503" width="11.42578125" style="54" customWidth="1"/>
    <col min="10504" max="10752" width="9.140625" style="54"/>
    <col min="10753" max="10753" width="8.5703125" style="54" customWidth="1"/>
    <col min="10754" max="10754" width="38.42578125" style="54" customWidth="1"/>
    <col min="10755" max="10756" width="9.140625" style="54"/>
    <col min="10757" max="10757" width="14.5703125" style="54" customWidth="1"/>
    <col min="10758" max="10758" width="17.42578125" style="54" customWidth="1"/>
    <col min="10759" max="10759" width="11.42578125" style="54" customWidth="1"/>
    <col min="10760" max="11008" width="9.140625" style="54"/>
    <col min="11009" max="11009" width="8.5703125" style="54" customWidth="1"/>
    <col min="11010" max="11010" width="38.42578125" style="54" customWidth="1"/>
    <col min="11011" max="11012" width="9.140625" style="54"/>
    <col min="11013" max="11013" width="14.5703125" style="54" customWidth="1"/>
    <col min="11014" max="11014" width="17.42578125" style="54" customWidth="1"/>
    <col min="11015" max="11015" width="11.42578125" style="54" customWidth="1"/>
    <col min="11016" max="11264" width="9.140625" style="54"/>
    <col min="11265" max="11265" width="8.5703125" style="54" customWidth="1"/>
    <col min="11266" max="11266" width="38.42578125" style="54" customWidth="1"/>
    <col min="11267" max="11268" width="9.140625" style="54"/>
    <col min="11269" max="11269" width="14.5703125" style="54" customWidth="1"/>
    <col min="11270" max="11270" width="17.42578125" style="54" customWidth="1"/>
    <col min="11271" max="11271" width="11.42578125" style="54" customWidth="1"/>
    <col min="11272" max="11520" width="9.140625" style="54"/>
    <col min="11521" max="11521" width="8.5703125" style="54" customWidth="1"/>
    <col min="11522" max="11522" width="38.42578125" style="54" customWidth="1"/>
    <col min="11523" max="11524" width="9.140625" style="54"/>
    <col min="11525" max="11525" width="14.5703125" style="54" customWidth="1"/>
    <col min="11526" max="11526" width="17.42578125" style="54" customWidth="1"/>
    <col min="11527" max="11527" width="11.42578125" style="54" customWidth="1"/>
    <col min="11528" max="11776" width="9.140625" style="54"/>
    <col min="11777" max="11777" width="8.5703125" style="54" customWidth="1"/>
    <col min="11778" max="11778" width="38.42578125" style="54" customWidth="1"/>
    <col min="11779" max="11780" width="9.140625" style="54"/>
    <col min="11781" max="11781" width="14.5703125" style="54" customWidth="1"/>
    <col min="11782" max="11782" width="17.42578125" style="54" customWidth="1"/>
    <col min="11783" max="11783" width="11.42578125" style="54" customWidth="1"/>
    <col min="11784" max="12032" width="9.140625" style="54"/>
    <col min="12033" max="12033" width="8.5703125" style="54" customWidth="1"/>
    <col min="12034" max="12034" width="38.42578125" style="54" customWidth="1"/>
    <col min="12035" max="12036" width="9.140625" style="54"/>
    <col min="12037" max="12037" width="14.5703125" style="54" customWidth="1"/>
    <col min="12038" max="12038" width="17.42578125" style="54" customWidth="1"/>
    <col min="12039" max="12039" width="11.42578125" style="54" customWidth="1"/>
    <col min="12040" max="12288" width="9.140625" style="54"/>
    <col min="12289" max="12289" width="8.5703125" style="54" customWidth="1"/>
    <col min="12290" max="12290" width="38.42578125" style="54" customWidth="1"/>
    <col min="12291" max="12292" width="9.140625" style="54"/>
    <col min="12293" max="12293" width="14.5703125" style="54" customWidth="1"/>
    <col min="12294" max="12294" width="17.42578125" style="54" customWidth="1"/>
    <col min="12295" max="12295" width="11.42578125" style="54" customWidth="1"/>
    <col min="12296" max="12544" width="9.140625" style="54"/>
    <col min="12545" max="12545" width="8.5703125" style="54" customWidth="1"/>
    <col min="12546" max="12546" width="38.42578125" style="54" customWidth="1"/>
    <col min="12547" max="12548" width="9.140625" style="54"/>
    <col min="12549" max="12549" width="14.5703125" style="54" customWidth="1"/>
    <col min="12550" max="12550" width="17.42578125" style="54" customWidth="1"/>
    <col min="12551" max="12551" width="11.42578125" style="54" customWidth="1"/>
    <col min="12552" max="12800" width="9.140625" style="54"/>
    <col min="12801" max="12801" width="8.5703125" style="54" customWidth="1"/>
    <col min="12802" max="12802" width="38.42578125" style="54" customWidth="1"/>
    <col min="12803" max="12804" width="9.140625" style="54"/>
    <col min="12805" max="12805" width="14.5703125" style="54" customWidth="1"/>
    <col min="12806" max="12806" width="17.42578125" style="54" customWidth="1"/>
    <col min="12807" max="12807" width="11.42578125" style="54" customWidth="1"/>
    <col min="12808" max="13056" width="9.140625" style="54"/>
    <col min="13057" max="13057" width="8.5703125" style="54" customWidth="1"/>
    <col min="13058" max="13058" width="38.42578125" style="54" customWidth="1"/>
    <col min="13059" max="13060" width="9.140625" style="54"/>
    <col min="13061" max="13061" width="14.5703125" style="54" customWidth="1"/>
    <col min="13062" max="13062" width="17.42578125" style="54" customWidth="1"/>
    <col min="13063" max="13063" width="11.42578125" style="54" customWidth="1"/>
    <col min="13064" max="13312" width="9.140625" style="54"/>
    <col min="13313" max="13313" width="8.5703125" style="54" customWidth="1"/>
    <col min="13314" max="13314" width="38.42578125" style="54" customWidth="1"/>
    <col min="13315" max="13316" width="9.140625" style="54"/>
    <col min="13317" max="13317" width="14.5703125" style="54" customWidth="1"/>
    <col min="13318" max="13318" width="17.42578125" style="54" customWidth="1"/>
    <col min="13319" max="13319" width="11.42578125" style="54" customWidth="1"/>
    <col min="13320" max="13568" width="9.140625" style="54"/>
    <col min="13569" max="13569" width="8.5703125" style="54" customWidth="1"/>
    <col min="13570" max="13570" width="38.42578125" style="54" customWidth="1"/>
    <col min="13571" max="13572" width="9.140625" style="54"/>
    <col min="13573" max="13573" width="14.5703125" style="54" customWidth="1"/>
    <col min="13574" max="13574" width="17.42578125" style="54" customWidth="1"/>
    <col min="13575" max="13575" width="11.42578125" style="54" customWidth="1"/>
    <col min="13576" max="13824" width="9.140625" style="54"/>
    <col min="13825" max="13825" width="8.5703125" style="54" customWidth="1"/>
    <col min="13826" max="13826" width="38.42578125" style="54" customWidth="1"/>
    <col min="13827" max="13828" width="9.140625" style="54"/>
    <col min="13829" max="13829" width="14.5703125" style="54" customWidth="1"/>
    <col min="13830" max="13830" width="17.42578125" style="54" customWidth="1"/>
    <col min="13831" max="13831" width="11.42578125" style="54" customWidth="1"/>
    <col min="13832" max="14080" width="9.140625" style="54"/>
    <col min="14081" max="14081" width="8.5703125" style="54" customWidth="1"/>
    <col min="14082" max="14082" width="38.42578125" style="54" customWidth="1"/>
    <col min="14083" max="14084" width="9.140625" style="54"/>
    <col min="14085" max="14085" width="14.5703125" style="54" customWidth="1"/>
    <col min="14086" max="14086" width="17.42578125" style="54" customWidth="1"/>
    <col min="14087" max="14087" width="11.42578125" style="54" customWidth="1"/>
    <col min="14088" max="14336" width="9.140625" style="54"/>
    <col min="14337" max="14337" width="8.5703125" style="54" customWidth="1"/>
    <col min="14338" max="14338" width="38.42578125" style="54" customWidth="1"/>
    <col min="14339" max="14340" width="9.140625" style="54"/>
    <col min="14341" max="14341" width="14.5703125" style="54" customWidth="1"/>
    <col min="14342" max="14342" width="17.42578125" style="54" customWidth="1"/>
    <col min="14343" max="14343" width="11.42578125" style="54" customWidth="1"/>
    <col min="14344" max="14592" width="9.140625" style="54"/>
    <col min="14593" max="14593" width="8.5703125" style="54" customWidth="1"/>
    <col min="14594" max="14594" width="38.42578125" style="54" customWidth="1"/>
    <col min="14595" max="14596" width="9.140625" style="54"/>
    <col min="14597" max="14597" width="14.5703125" style="54" customWidth="1"/>
    <col min="14598" max="14598" width="17.42578125" style="54" customWidth="1"/>
    <col min="14599" max="14599" width="11.42578125" style="54" customWidth="1"/>
    <col min="14600" max="14848" width="9.140625" style="54"/>
    <col min="14849" max="14849" width="8.5703125" style="54" customWidth="1"/>
    <col min="14850" max="14850" width="38.42578125" style="54" customWidth="1"/>
    <col min="14851" max="14852" width="9.140625" style="54"/>
    <col min="14853" max="14853" width="14.5703125" style="54" customWidth="1"/>
    <col min="14854" max="14854" width="17.42578125" style="54" customWidth="1"/>
    <col min="14855" max="14855" width="11.42578125" style="54" customWidth="1"/>
    <col min="14856" max="15104" width="9.140625" style="54"/>
    <col min="15105" max="15105" width="8.5703125" style="54" customWidth="1"/>
    <col min="15106" max="15106" width="38.42578125" style="54" customWidth="1"/>
    <col min="15107" max="15108" width="9.140625" style="54"/>
    <col min="15109" max="15109" width="14.5703125" style="54" customWidth="1"/>
    <col min="15110" max="15110" width="17.42578125" style="54" customWidth="1"/>
    <col min="15111" max="15111" width="11.42578125" style="54" customWidth="1"/>
    <col min="15112" max="15360" width="9.140625" style="54"/>
    <col min="15361" max="15361" width="8.5703125" style="54" customWidth="1"/>
    <col min="15362" max="15362" width="38.42578125" style="54" customWidth="1"/>
    <col min="15363" max="15364" width="9.140625" style="54"/>
    <col min="15365" max="15365" width="14.5703125" style="54" customWidth="1"/>
    <col min="15366" max="15366" width="17.42578125" style="54" customWidth="1"/>
    <col min="15367" max="15367" width="11.42578125" style="54" customWidth="1"/>
    <col min="15368" max="15616" width="9.140625" style="54"/>
    <col min="15617" max="15617" width="8.5703125" style="54" customWidth="1"/>
    <col min="15618" max="15618" width="38.42578125" style="54" customWidth="1"/>
    <col min="15619" max="15620" width="9.140625" style="54"/>
    <col min="15621" max="15621" width="14.5703125" style="54" customWidth="1"/>
    <col min="15622" max="15622" width="17.42578125" style="54" customWidth="1"/>
    <col min="15623" max="15623" width="11.42578125" style="54" customWidth="1"/>
    <col min="15624" max="15872" width="9.140625" style="54"/>
    <col min="15873" max="15873" width="8.5703125" style="54" customWidth="1"/>
    <col min="15874" max="15874" width="38.42578125" style="54" customWidth="1"/>
    <col min="15875" max="15876" width="9.140625" style="54"/>
    <col min="15877" max="15877" width="14.5703125" style="54" customWidth="1"/>
    <col min="15878" max="15878" width="17.42578125" style="54" customWidth="1"/>
    <col min="15879" max="15879" width="11.42578125" style="54" customWidth="1"/>
    <col min="15880" max="16128" width="9.140625" style="54"/>
    <col min="16129" max="16129" width="8.5703125" style="54" customWidth="1"/>
    <col min="16130" max="16130" width="38.42578125" style="54" customWidth="1"/>
    <col min="16131" max="16132" width="9.140625" style="54"/>
    <col min="16133" max="16133" width="14.5703125" style="54" customWidth="1"/>
    <col min="16134" max="16134" width="17.42578125" style="54" customWidth="1"/>
    <col min="16135" max="16135" width="11.42578125" style="54" customWidth="1"/>
    <col min="16136" max="16384" width="9.140625" style="54"/>
  </cols>
  <sheetData>
    <row r="1" spans="1:6" ht="50.45" customHeight="1" x14ac:dyDescent="0.2">
      <c r="A1" s="1" t="s">
        <v>0</v>
      </c>
      <c r="B1" s="2"/>
      <c r="C1" s="2"/>
      <c r="D1" s="2"/>
      <c r="E1" s="2"/>
      <c r="F1" s="3"/>
    </row>
    <row r="2" spans="1:6" ht="21.6" customHeight="1" x14ac:dyDescent="0.2">
      <c r="A2" s="5" t="s">
        <v>121</v>
      </c>
      <c r="B2" s="6"/>
      <c r="C2" s="6"/>
      <c r="D2" s="6"/>
      <c r="E2" s="6"/>
      <c r="F2" s="7"/>
    </row>
    <row r="3" spans="1:6" ht="30" x14ac:dyDescent="0.2">
      <c r="A3" s="8" t="s">
        <v>2</v>
      </c>
      <c r="B3" s="9" t="s">
        <v>3</v>
      </c>
      <c r="C3" s="8" t="s">
        <v>4</v>
      </c>
      <c r="D3" s="10" t="s">
        <v>5</v>
      </c>
      <c r="E3" s="8" t="s">
        <v>6</v>
      </c>
      <c r="F3" s="11" t="s">
        <v>7</v>
      </c>
    </row>
    <row r="4" spans="1:6" ht="15" x14ac:dyDescent="0.2">
      <c r="A4" s="8" t="s">
        <v>8</v>
      </c>
      <c r="B4" s="12" t="s">
        <v>9</v>
      </c>
      <c r="C4" s="13"/>
      <c r="D4" s="13"/>
      <c r="E4" s="13"/>
      <c r="F4" s="14"/>
    </row>
    <row r="5" spans="1:6" ht="15" x14ac:dyDescent="0.2">
      <c r="A5" s="15" t="s">
        <v>10</v>
      </c>
      <c r="B5" s="16" t="s">
        <v>11</v>
      </c>
      <c r="C5" s="15" t="s">
        <v>12</v>
      </c>
      <c r="D5" s="15">
        <v>1</v>
      </c>
      <c r="E5" s="47">
        <v>0</v>
      </c>
      <c r="F5" s="18">
        <f>E5*D5</f>
        <v>0</v>
      </c>
    </row>
    <row r="6" spans="1:6" ht="15" x14ac:dyDescent="0.2">
      <c r="A6" s="15" t="s">
        <v>13</v>
      </c>
      <c r="B6" s="16" t="s">
        <v>14</v>
      </c>
      <c r="C6" s="15" t="s">
        <v>12</v>
      </c>
      <c r="D6" s="15">
        <v>5</v>
      </c>
      <c r="E6" s="47">
        <v>0</v>
      </c>
      <c r="F6" s="18">
        <f t="shared" ref="F6:F7" si="0">E6*D6</f>
        <v>0</v>
      </c>
    </row>
    <row r="7" spans="1:6" ht="15" x14ac:dyDescent="0.2">
      <c r="A7" s="15" t="s">
        <v>15</v>
      </c>
      <c r="B7" s="19" t="s">
        <v>16</v>
      </c>
      <c r="C7" s="15" t="s">
        <v>17</v>
      </c>
      <c r="D7" s="15">
        <v>6</v>
      </c>
      <c r="E7" s="47">
        <v>0</v>
      </c>
      <c r="F7" s="18">
        <f t="shared" si="0"/>
        <v>0</v>
      </c>
    </row>
    <row r="8" spans="1:6" ht="15.75" x14ac:dyDescent="0.2">
      <c r="A8" s="20" t="s">
        <v>18</v>
      </c>
      <c r="B8" s="21"/>
      <c r="C8" s="22"/>
      <c r="D8" s="23"/>
      <c r="E8" s="24"/>
      <c r="F8" s="25">
        <f>SUM(F5:F7)</f>
        <v>0</v>
      </c>
    </row>
    <row r="9" spans="1:6" ht="15" x14ac:dyDescent="0.2">
      <c r="A9" s="8" t="s">
        <v>19</v>
      </c>
      <c r="B9" s="12" t="s">
        <v>20</v>
      </c>
      <c r="C9" s="13"/>
      <c r="D9" s="13"/>
      <c r="E9" s="13"/>
      <c r="F9" s="14"/>
    </row>
    <row r="10" spans="1:6" ht="30" x14ac:dyDescent="0.2">
      <c r="A10" s="26" t="s">
        <v>21</v>
      </c>
      <c r="B10" s="27" t="s">
        <v>22</v>
      </c>
      <c r="C10" s="26" t="s">
        <v>23</v>
      </c>
      <c r="D10" s="26">
        <f>102*6</f>
        <v>612</v>
      </c>
      <c r="E10" s="47">
        <v>0</v>
      </c>
      <c r="F10" s="28">
        <f>E10*D10</f>
        <v>0</v>
      </c>
    </row>
    <row r="11" spans="1:6" ht="15" x14ac:dyDescent="0.2">
      <c r="A11" s="15" t="s">
        <v>24</v>
      </c>
      <c r="B11" s="16" t="s">
        <v>25</v>
      </c>
      <c r="C11" s="15" t="s">
        <v>23</v>
      </c>
      <c r="D11" s="15">
        <f>78*6</f>
        <v>468</v>
      </c>
      <c r="E11" s="47">
        <v>0</v>
      </c>
      <c r="F11" s="18">
        <f t="shared" ref="F11:F16" si="1">E11*D11</f>
        <v>0</v>
      </c>
    </row>
    <row r="12" spans="1:6" ht="15" x14ac:dyDescent="0.2">
      <c r="A12" s="15" t="s">
        <v>26</v>
      </c>
      <c r="B12" s="16" t="s">
        <v>27</v>
      </c>
      <c r="C12" s="15" t="s">
        <v>23</v>
      </c>
      <c r="D12" s="15">
        <f>22*6</f>
        <v>132</v>
      </c>
      <c r="E12" s="47">
        <v>0</v>
      </c>
      <c r="F12" s="18">
        <f t="shared" si="1"/>
        <v>0</v>
      </c>
    </row>
    <row r="13" spans="1:6" ht="30" x14ac:dyDescent="0.2">
      <c r="A13" s="15" t="s">
        <v>28</v>
      </c>
      <c r="B13" s="29" t="s">
        <v>29</v>
      </c>
      <c r="C13" s="15" t="s">
        <v>23</v>
      </c>
      <c r="D13" s="15">
        <f>2*6</f>
        <v>12</v>
      </c>
      <c r="E13" s="47">
        <v>0</v>
      </c>
      <c r="F13" s="18">
        <f t="shared" si="1"/>
        <v>0</v>
      </c>
    </row>
    <row r="14" spans="1:6" ht="15" x14ac:dyDescent="0.2">
      <c r="A14" s="15" t="s">
        <v>30</v>
      </c>
      <c r="B14" s="19" t="s">
        <v>31</v>
      </c>
      <c r="C14" s="15" t="s">
        <v>32</v>
      </c>
      <c r="D14" s="15">
        <f>5*6</f>
        <v>30</v>
      </c>
      <c r="E14" s="47">
        <v>0</v>
      </c>
      <c r="F14" s="18">
        <f t="shared" si="1"/>
        <v>0</v>
      </c>
    </row>
    <row r="15" spans="1:6" ht="15" x14ac:dyDescent="0.2">
      <c r="A15" s="15" t="s">
        <v>33</v>
      </c>
      <c r="B15" s="30" t="s">
        <v>34</v>
      </c>
      <c r="C15" s="31" t="s">
        <v>35</v>
      </c>
      <c r="D15" s="31">
        <f>3*6</f>
        <v>18</v>
      </c>
      <c r="E15" s="47">
        <v>0</v>
      </c>
      <c r="F15" s="32">
        <f t="shared" si="1"/>
        <v>0</v>
      </c>
    </row>
    <row r="16" spans="1:6" ht="15" x14ac:dyDescent="0.2">
      <c r="A16" s="15" t="s">
        <v>36</v>
      </c>
      <c r="B16" s="33" t="s">
        <v>37</v>
      </c>
      <c r="C16" s="15" t="s">
        <v>12</v>
      </c>
      <c r="D16" s="15">
        <v>1</v>
      </c>
      <c r="E16" s="47">
        <v>0</v>
      </c>
      <c r="F16" s="32">
        <f t="shared" si="1"/>
        <v>0</v>
      </c>
    </row>
    <row r="17" spans="1:6" ht="15.75" x14ac:dyDescent="0.2">
      <c r="A17" s="20" t="s">
        <v>38</v>
      </c>
      <c r="B17" s="34"/>
      <c r="C17" s="22"/>
      <c r="D17" s="22"/>
      <c r="E17" s="24"/>
      <c r="F17" s="25">
        <f>SUM(F10:F16)</f>
        <v>0</v>
      </c>
    </row>
    <row r="18" spans="1:6" ht="15" x14ac:dyDescent="0.2">
      <c r="A18" s="8" t="s">
        <v>39</v>
      </c>
      <c r="B18" s="12" t="s">
        <v>40</v>
      </c>
      <c r="C18" s="13"/>
      <c r="D18" s="13"/>
      <c r="E18" s="13"/>
      <c r="F18" s="14"/>
    </row>
    <row r="19" spans="1:6" ht="37.5" customHeight="1" x14ac:dyDescent="0.2">
      <c r="A19" s="15" t="s">
        <v>41</v>
      </c>
      <c r="B19" s="35" t="s">
        <v>42</v>
      </c>
      <c r="C19" s="15" t="s">
        <v>43</v>
      </c>
      <c r="D19" s="15">
        <f>5*6</f>
        <v>30</v>
      </c>
      <c r="E19" s="47">
        <v>0</v>
      </c>
      <c r="F19" s="18">
        <f>E19*D19</f>
        <v>0</v>
      </c>
    </row>
    <row r="20" spans="1:6" ht="15" x14ac:dyDescent="0.2">
      <c r="A20" s="15" t="s">
        <v>44</v>
      </c>
      <c r="B20" s="16" t="s">
        <v>45</v>
      </c>
      <c r="C20" s="15" t="s">
        <v>43</v>
      </c>
      <c r="D20" s="15">
        <f>6*6</f>
        <v>36</v>
      </c>
      <c r="E20" s="47">
        <v>0</v>
      </c>
      <c r="F20" s="18">
        <f t="shared" ref="F20:F21" si="2">E20*D20</f>
        <v>0</v>
      </c>
    </row>
    <row r="21" spans="1:6" ht="15" x14ac:dyDescent="0.2">
      <c r="A21" s="15" t="s">
        <v>46</v>
      </c>
      <c r="B21" s="16" t="s">
        <v>47</v>
      </c>
      <c r="C21" s="15" t="s">
        <v>12</v>
      </c>
      <c r="D21" s="15">
        <v>6</v>
      </c>
      <c r="E21" s="47">
        <v>0</v>
      </c>
      <c r="F21" s="18">
        <f t="shared" si="2"/>
        <v>0</v>
      </c>
    </row>
    <row r="22" spans="1:6" ht="15.75" x14ac:dyDescent="0.2">
      <c r="A22" s="20" t="s">
        <v>48</v>
      </c>
      <c r="B22" s="34"/>
      <c r="C22" s="22"/>
      <c r="D22" s="36"/>
      <c r="E22" s="37"/>
      <c r="F22" s="25">
        <f>SUM(F19:F21)</f>
        <v>0</v>
      </c>
    </row>
    <row r="23" spans="1:6" ht="15" x14ac:dyDescent="0.2">
      <c r="A23" s="8" t="s">
        <v>49</v>
      </c>
      <c r="B23" s="12" t="s">
        <v>50</v>
      </c>
      <c r="C23" s="13"/>
      <c r="D23" s="13"/>
      <c r="E23" s="13"/>
      <c r="F23" s="14"/>
    </row>
    <row r="24" spans="1:6" ht="42.75" x14ac:dyDescent="0.2">
      <c r="A24" s="15" t="s">
        <v>51</v>
      </c>
      <c r="B24" s="38" t="s">
        <v>52</v>
      </c>
      <c r="C24" s="15" t="s">
        <v>53</v>
      </c>
      <c r="D24" s="15">
        <v>6</v>
      </c>
      <c r="E24" s="47">
        <v>0</v>
      </c>
      <c r="F24" s="18">
        <f>E24*D24</f>
        <v>0</v>
      </c>
    </row>
    <row r="25" spans="1:6" ht="15" x14ac:dyDescent="0.2">
      <c r="A25" s="15" t="s">
        <v>54</v>
      </c>
      <c r="B25" s="16" t="s">
        <v>55</v>
      </c>
      <c r="C25" s="15" t="s">
        <v>12</v>
      </c>
      <c r="D25" s="15">
        <v>6</v>
      </c>
      <c r="E25" s="47">
        <v>0</v>
      </c>
      <c r="F25" s="18">
        <f t="shared" ref="F25:F27" si="3">E25*D25</f>
        <v>0</v>
      </c>
    </row>
    <row r="26" spans="1:6" ht="15" x14ac:dyDescent="0.2">
      <c r="A26" s="15" t="s">
        <v>56</v>
      </c>
      <c r="B26" s="16" t="s">
        <v>57</v>
      </c>
      <c r="C26" s="15" t="s">
        <v>12</v>
      </c>
      <c r="D26" s="15">
        <v>6</v>
      </c>
      <c r="E26" s="47">
        <v>0</v>
      </c>
      <c r="F26" s="18">
        <f t="shared" si="3"/>
        <v>0</v>
      </c>
    </row>
    <row r="27" spans="1:6" ht="15" x14ac:dyDescent="0.2">
      <c r="A27" s="15" t="s">
        <v>58</v>
      </c>
      <c r="B27" s="16" t="s">
        <v>59</v>
      </c>
      <c r="C27" s="15" t="s">
        <v>12</v>
      </c>
      <c r="D27" s="15">
        <v>6</v>
      </c>
      <c r="E27" s="47">
        <v>0</v>
      </c>
      <c r="F27" s="18">
        <f t="shared" si="3"/>
        <v>0</v>
      </c>
    </row>
    <row r="28" spans="1:6" ht="15.75" x14ac:dyDescent="0.2">
      <c r="A28" s="20" t="s">
        <v>60</v>
      </c>
      <c r="B28" s="34"/>
      <c r="C28" s="22"/>
      <c r="D28" s="39"/>
      <c r="E28" s="40"/>
      <c r="F28" s="25">
        <f>SUM(F24:F27)</f>
        <v>0</v>
      </c>
    </row>
    <row r="29" spans="1:6" ht="18.75" x14ac:dyDescent="0.2">
      <c r="A29" s="8" t="s">
        <v>61</v>
      </c>
      <c r="B29" s="12" t="s">
        <v>62</v>
      </c>
      <c r="C29" s="13"/>
      <c r="D29" s="13"/>
      <c r="E29" s="13"/>
      <c r="F29" s="14"/>
    </row>
    <row r="30" spans="1:6" ht="18" x14ac:dyDescent="0.2">
      <c r="A30" s="41" t="s">
        <v>63</v>
      </c>
      <c r="B30" s="42" t="s">
        <v>64</v>
      </c>
      <c r="C30" s="41" t="s">
        <v>65</v>
      </c>
      <c r="D30" s="41">
        <f>0.4*6</f>
        <v>2.4000000000000004</v>
      </c>
      <c r="E30" s="47">
        <v>0</v>
      </c>
      <c r="F30" s="43">
        <f t="shared" ref="F30:F39" si="4">E30*D30</f>
        <v>0</v>
      </c>
    </row>
    <row r="31" spans="1:6" ht="18" x14ac:dyDescent="0.2">
      <c r="A31" s="41" t="s">
        <v>66</v>
      </c>
      <c r="B31" s="42" t="s">
        <v>67</v>
      </c>
      <c r="C31" s="41" t="s">
        <v>65</v>
      </c>
      <c r="D31" s="41">
        <f>0.55*6</f>
        <v>3.3000000000000003</v>
      </c>
      <c r="E31" s="47">
        <v>0</v>
      </c>
      <c r="F31" s="43">
        <f t="shared" si="4"/>
        <v>0</v>
      </c>
    </row>
    <row r="32" spans="1:6" ht="18" x14ac:dyDescent="0.2">
      <c r="A32" s="41" t="s">
        <v>68</v>
      </c>
      <c r="B32" s="42" t="s">
        <v>69</v>
      </c>
      <c r="C32" s="41" t="s">
        <v>65</v>
      </c>
      <c r="D32" s="41">
        <f>1.6*6</f>
        <v>9.6000000000000014</v>
      </c>
      <c r="E32" s="47">
        <v>0</v>
      </c>
      <c r="F32" s="43">
        <f t="shared" si="4"/>
        <v>0</v>
      </c>
    </row>
    <row r="33" spans="1:6" ht="30" x14ac:dyDescent="0.2">
      <c r="A33" s="41" t="s">
        <v>70</v>
      </c>
      <c r="B33" s="35" t="s">
        <v>71</v>
      </c>
      <c r="C33" s="41" t="s">
        <v>53</v>
      </c>
      <c r="D33" s="41">
        <f>4*6</f>
        <v>24</v>
      </c>
      <c r="E33" s="47">
        <v>0</v>
      </c>
      <c r="F33" s="43">
        <f t="shared" si="4"/>
        <v>0</v>
      </c>
    </row>
    <row r="34" spans="1:6" ht="30" x14ac:dyDescent="0.2">
      <c r="A34" s="41" t="s">
        <v>72</v>
      </c>
      <c r="B34" s="35" t="s">
        <v>73</v>
      </c>
      <c r="C34" s="41" t="s">
        <v>53</v>
      </c>
      <c r="D34" s="41">
        <f>2*6</f>
        <v>12</v>
      </c>
      <c r="E34" s="47">
        <v>0</v>
      </c>
      <c r="F34" s="43">
        <f t="shared" si="4"/>
        <v>0</v>
      </c>
    </row>
    <row r="35" spans="1:6" ht="30" x14ac:dyDescent="0.2">
      <c r="A35" s="41" t="s">
        <v>74</v>
      </c>
      <c r="B35" s="35" t="s">
        <v>75</v>
      </c>
      <c r="C35" s="41" t="s">
        <v>53</v>
      </c>
      <c r="D35" s="41">
        <f>16*6</f>
        <v>96</v>
      </c>
      <c r="E35" s="47">
        <v>0</v>
      </c>
      <c r="F35" s="43">
        <f t="shared" si="4"/>
        <v>0</v>
      </c>
    </row>
    <row r="36" spans="1:6" ht="45" x14ac:dyDescent="0.2">
      <c r="A36" s="41" t="s">
        <v>76</v>
      </c>
      <c r="B36" s="35" t="s">
        <v>77</v>
      </c>
      <c r="C36" s="41" t="s">
        <v>53</v>
      </c>
      <c r="D36" s="41">
        <f>2*6</f>
        <v>12</v>
      </c>
      <c r="E36" s="47">
        <v>0</v>
      </c>
      <c r="F36" s="43">
        <f t="shared" si="4"/>
        <v>0</v>
      </c>
    </row>
    <row r="37" spans="1:6" ht="30" x14ac:dyDescent="0.2">
      <c r="A37" s="41" t="s">
        <v>78</v>
      </c>
      <c r="B37" s="35" t="s">
        <v>79</v>
      </c>
      <c r="C37" s="41" t="s">
        <v>12</v>
      </c>
      <c r="D37" s="41">
        <v>1</v>
      </c>
      <c r="E37" s="47">
        <v>0</v>
      </c>
      <c r="F37" s="43">
        <f t="shared" si="4"/>
        <v>0</v>
      </c>
    </row>
    <row r="38" spans="1:6" ht="45" x14ac:dyDescent="0.2">
      <c r="A38" s="41" t="s">
        <v>80</v>
      </c>
      <c r="B38" s="35" t="s">
        <v>81</v>
      </c>
      <c r="C38" s="41" t="s">
        <v>82</v>
      </c>
      <c r="D38" s="41">
        <f>6*6</f>
        <v>36</v>
      </c>
      <c r="E38" s="47">
        <v>0</v>
      </c>
      <c r="F38" s="43">
        <f t="shared" si="4"/>
        <v>0</v>
      </c>
    </row>
    <row r="39" spans="1:6" ht="30" x14ac:dyDescent="0.2">
      <c r="A39" s="41" t="s">
        <v>83</v>
      </c>
      <c r="B39" s="35" t="s">
        <v>84</v>
      </c>
      <c r="C39" s="41" t="s">
        <v>53</v>
      </c>
      <c r="D39" s="41">
        <f>8*6</f>
        <v>48</v>
      </c>
      <c r="E39" s="47">
        <v>0</v>
      </c>
      <c r="F39" s="43">
        <f t="shared" si="4"/>
        <v>0</v>
      </c>
    </row>
    <row r="40" spans="1:6" ht="15.75" x14ac:dyDescent="0.2">
      <c r="A40" s="20" t="s">
        <v>85</v>
      </c>
      <c r="B40" s="34"/>
      <c r="C40" s="22"/>
      <c r="D40" s="44"/>
      <c r="E40" s="45"/>
      <c r="F40" s="25">
        <f>SUM(F30:F39)</f>
        <v>0</v>
      </c>
    </row>
    <row r="41" spans="1:6" ht="15" x14ac:dyDescent="0.2">
      <c r="A41" s="8" t="s">
        <v>86</v>
      </c>
      <c r="B41" s="12" t="s">
        <v>87</v>
      </c>
      <c r="C41" s="13"/>
      <c r="D41" s="13"/>
      <c r="E41" s="13"/>
      <c r="F41" s="14"/>
    </row>
    <row r="42" spans="1:6" ht="30" x14ac:dyDescent="0.2">
      <c r="A42" s="41" t="s">
        <v>88</v>
      </c>
      <c r="B42" s="35" t="s">
        <v>89</v>
      </c>
      <c r="C42" s="41" t="s">
        <v>53</v>
      </c>
      <c r="D42" s="41">
        <f>6</f>
        <v>6</v>
      </c>
      <c r="E42" s="47">
        <v>0</v>
      </c>
      <c r="F42" s="43">
        <f>E42*D42</f>
        <v>0</v>
      </c>
    </row>
    <row r="43" spans="1:6" ht="45" x14ac:dyDescent="0.2">
      <c r="A43" s="41" t="s">
        <v>90</v>
      </c>
      <c r="B43" s="35" t="s">
        <v>91</v>
      </c>
      <c r="C43" s="41" t="s">
        <v>82</v>
      </c>
      <c r="D43" s="46">
        <f>30*6</f>
        <v>180</v>
      </c>
      <c r="E43" s="47">
        <v>0</v>
      </c>
      <c r="F43" s="43">
        <f>E43*D43</f>
        <v>0</v>
      </c>
    </row>
    <row r="44" spans="1:6" ht="15.75" x14ac:dyDescent="0.2">
      <c r="A44" s="20" t="s">
        <v>92</v>
      </c>
      <c r="B44" s="34"/>
      <c r="C44" s="22"/>
      <c r="D44" s="44"/>
      <c r="E44" s="45"/>
      <c r="F44" s="25">
        <f>SUM(F42:F43)</f>
        <v>0</v>
      </c>
    </row>
    <row r="45" spans="1:6" ht="15" x14ac:dyDescent="0.2">
      <c r="A45" s="8" t="s">
        <v>93</v>
      </c>
      <c r="B45" s="12" t="s">
        <v>94</v>
      </c>
      <c r="C45" s="13"/>
      <c r="D45" s="13"/>
      <c r="E45" s="13"/>
      <c r="F45" s="14"/>
    </row>
    <row r="46" spans="1:6" ht="15" x14ac:dyDescent="0.2">
      <c r="A46" s="41" t="s">
        <v>95</v>
      </c>
      <c r="B46" s="42" t="s">
        <v>96</v>
      </c>
      <c r="C46" s="41" t="s">
        <v>12</v>
      </c>
      <c r="D46" s="41">
        <v>6</v>
      </c>
      <c r="E46" s="47">
        <v>0</v>
      </c>
      <c r="F46" s="43">
        <f>E46*D46</f>
        <v>0</v>
      </c>
    </row>
    <row r="47" spans="1:6" ht="45" x14ac:dyDescent="0.2">
      <c r="A47" s="41" t="s">
        <v>97</v>
      </c>
      <c r="B47" s="35" t="s">
        <v>98</v>
      </c>
      <c r="C47" s="41" t="s">
        <v>82</v>
      </c>
      <c r="D47" s="41">
        <f>200*6</f>
        <v>1200</v>
      </c>
      <c r="E47" s="47">
        <v>0</v>
      </c>
      <c r="F47" s="43">
        <f>E47*D47</f>
        <v>0</v>
      </c>
    </row>
    <row r="48" spans="1:6" ht="15.75" x14ac:dyDescent="0.2">
      <c r="A48" s="20" t="s">
        <v>99</v>
      </c>
      <c r="B48" s="34"/>
      <c r="C48" s="22"/>
      <c r="D48" s="44"/>
      <c r="E48" s="45"/>
      <c r="F48" s="25">
        <f>SUM(F46:F47)</f>
        <v>0</v>
      </c>
    </row>
    <row r="49" spans="1:8" ht="15" x14ac:dyDescent="0.2">
      <c r="A49" s="8" t="s">
        <v>100</v>
      </c>
      <c r="B49" s="12" t="s">
        <v>101</v>
      </c>
      <c r="C49" s="13"/>
      <c r="D49" s="13"/>
      <c r="E49" s="13"/>
      <c r="F49" s="14"/>
    </row>
    <row r="50" spans="1:8" ht="15" x14ac:dyDescent="0.2">
      <c r="A50" s="41" t="s">
        <v>102</v>
      </c>
      <c r="B50" s="42" t="s">
        <v>103</v>
      </c>
      <c r="C50" s="41" t="s">
        <v>53</v>
      </c>
      <c r="D50" s="41">
        <f>2*6</f>
        <v>12</v>
      </c>
      <c r="E50" s="47">
        <v>0</v>
      </c>
      <c r="F50" s="43">
        <f>E50*D50</f>
        <v>0</v>
      </c>
    </row>
    <row r="51" spans="1:8" ht="15" x14ac:dyDescent="0.2">
      <c r="A51" s="41" t="s">
        <v>104</v>
      </c>
      <c r="B51" s="42" t="s">
        <v>107</v>
      </c>
      <c r="C51" s="41" t="s">
        <v>53</v>
      </c>
      <c r="D51" s="41">
        <f>3*6</f>
        <v>18</v>
      </c>
      <c r="E51" s="47">
        <v>0</v>
      </c>
      <c r="F51" s="43">
        <f>E51*D51</f>
        <v>0</v>
      </c>
    </row>
    <row r="52" spans="1:8" ht="15.75" x14ac:dyDescent="0.2">
      <c r="A52" s="20" t="s">
        <v>108</v>
      </c>
      <c r="B52" s="34"/>
      <c r="C52" s="22"/>
      <c r="D52" s="44"/>
      <c r="E52" s="45"/>
      <c r="F52" s="25">
        <f>SUM(F50:F51)</f>
        <v>0</v>
      </c>
    </row>
    <row r="53" spans="1:8" ht="15" x14ac:dyDescent="0.2">
      <c r="A53" s="8" t="s">
        <v>109</v>
      </c>
      <c r="B53" s="12" t="s">
        <v>110</v>
      </c>
      <c r="C53" s="13"/>
      <c r="D53" s="13"/>
      <c r="E53" s="13"/>
      <c r="F53" s="14"/>
    </row>
    <row r="54" spans="1:8" ht="15" x14ac:dyDescent="0.2">
      <c r="A54" s="41" t="s">
        <v>111</v>
      </c>
      <c r="B54" s="42" t="s">
        <v>112</v>
      </c>
      <c r="C54" s="41" t="s">
        <v>12</v>
      </c>
      <c r="D54" s="41">
        <v>6</v>
      </c>
      <c r="E54" s="47">
        <v>0</v>
      </c>
      <c r="F54" s="43">
        <f>(E54*D54)</f>
        <v>0</v>
      </c>
    </row>
    <row r="55" spans="1:8" ht="15" x14ac:dyDescent="0.2">
      <c r="A55" s="41" t="s">
        <v>113</v>
      </c>
      <c r="B55" s="42" t="s">
        <v>114</v>
      </c>
      <c r="C55" s="41" t="s">
        <v>12</v>
      </c>
      <c r="D55" s="41">
        <v>1</v>
      </c>
      <c r="E55" s="47">
        <v>0</v>
      </c>
      <c r="F55" s="43">
        <f>(E55*D55)*23</f>
        <v>0</v>
      </c>
    </row>
    <row r="56" spans="1:8" ht="15" x14ac:dyDescent="0.2">
      <c r="A56" s="41" t="s">
        <v>115</v>
      </c>
      <c r="B56" s="42" t="s">
        <v>116</v>
      </c>
      <c r="C56" s="41" t="s">
        <v>12</v>
      </c>
      <c r="D56" s="41">
        <v>1</v>
      </c>
      <c r="E56" s="47">
        <v>0</v>
      </c>
      <c r="F56" s="43">
        <f t="shared" ref="F56" si="5">E56*D56</f>
        <v>0</v>
      </c>
    </row>
    <row r="57" spans="1:8" ht="15.75" x14ac:dyDescent="0.2">
      <c r="A57" s="20" t="s">
        <v>117</v>
      </c>
      <c r="B57" s="34"/>
      <c r="C57" s="22"/>
      <c r="D57" s="44"/>
      <c r="E57" s="45"/>
      <c r="F57" s="25">
        <f>SUM(F54:F56)</f>
        <v>0</v>
      </c>
    </row>
    <row r="58" spans="1:8" ht="15" x14ac:dyDescent="0.2">
      <c r="A58" s="12" t="s">
        <v>118</v>
      </c>
      <c r="B58" s="13"/>
      <c r="C58" s="13"/>
      <c r="D58" s="13"/>
      <c r="E58" s="14"/>
      <c r="F58" s="48">
        <f>SUM(F8,F17,F22,F28,F40,F44,F48,F52,F57)</f>
        <v>0</v>
      </c>
      <c r="G58" s="55"/>
    </row>
    <row r="59" spans="1:8" ht="20.100000000000001" customHeight="1" x14ac:dyDescent="0.2">
      <c r="G59" s="58"/>
      <c r="H59" s="58"/>
    </row>
    <row r="60" spans="1:8" x14ac:dyDescent="0.2">
      <c r="G60" s="58"/>
      <c r="H60" s="58"/>
    </row>
    <row r="62" spans="1:8" x14ac:dyDescent="0.2">
      <c r="G62" s="58"/>
    </row>
  </sheetData>
  <printOptions horizontalCentered="1"/>
  <pageMargins left="0.70866141732283472" right="0.70866141732283472" top="0.74803149606299213" bottom="0.74803149606299213" header="0.31496062992125984" footer="0.31496062992125984"/>
  <pageSetup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1EEF9-6F71-422D-8BE3-8F57C56E64B5}">
  <dimension ref="A1:H62"/>
  <sheetViews>
    <sheetView view="pageBreakPreview" zoomScale="96" zoomScaleNormal="92" zoomScaleSheetLayoutView="96" workbookViewId="0">
      <selection activeCell="I33" sqref="I33"/>
    </sheetView>
  </sheetViews>
  <sheetFormatPr defaultColWidth="9.140625" defaultRowHeight="14.25" x14ac:dyDescent="0.2"/>
  <cols>
    <col min="1" max="1" width="5" style="56" customWidth="1"/>
    <col min="2" max="2" width="64.42578125" style="54" customWidth="1"/>
    <col min="3" max="3" width="10.7109375" style="54" customWidth="1"/>
    <col min="4" max="4" width="15" style="56" customWidth="1"/>
    <col min="5" max="5" width="14.5703125" style="57" customWidth="1"/>
    <col min="6" max="6" width="17.42578125" style="57" customWidth="1"/>
    <col min="7" max="7" width="13.7109375" style="54" customWidth="1"/>
    <col min="8" max="8" width="12.85546875" style="54" bestFit="1" customWidth="1"/>
    <col min="9" max="256" width="9.140625" style="54"/>
    <col min="257" max="257" width="8.5703125" style="54" customWidth="1"/>
    <col min="258" max="258" width="38.42578125" style="54" customWidth="1"/>
    <col min="259" max="260" width="9.140625" style="54"/>
    <col min="261" max="261" width="14.5703125" style="54" customWidth="1"/>
    <col min="262" max="262" width="17.42578125" style="54" customWidth="1"/>
    <col min="263" max="263" width="11.42578125" style="54" customWidth="1"/>
    <col min="264" max="512" width="9.140625" style="54"/>
    <col min="513" max="513" width="8.5703125" style="54" customWidth="1"/>
    <col min="514" max="514" width="38.42578125" style="54" customWidth="1"/>
    <col min="515" max="516" width="9.140625" style="54"/>
    <col min="517" max="517" width="14.5703125" style="54" customWidth="1"/>
    <col min="518" max="518" width="17.42578125" style="54" customWidth="1"/>
    <col min="519" max="519" width="11.42578125" style="54" customWidth="1"/>
    <col min="520" max="768" width="9.140625" style="54"/>
    <col min="769" max="769" width="8.5703125" style="54" customWidth="1"/>
    <col min="770" max="770" width="38.42578125" style="54" customWidth="1"/>
    <col min="771" max="772" width="9.140625" style="54"/>
    <col min="773" max="773" width="14.5703125" style="54" customWidth="1"/>
    <col min="774" max="774" width="17.42578125" style="54" customWidth="1"/>
    <col min="775" max="775" width="11.42578125" style="54" customWidth="1"/>
    <col min="776" max="1024" width="9.140625" style="54"/>
    <col min="1025" max="1025" width="8.5703125" style="54" customWidth="1"/>
    <col min="1026" max="1026" width="38.42578125" style="54" customWidth="1"/>
    <col min="1027" max="1028" width="9.140625" style="54"/>
    <col min="1029" max="1029" width="14.5703125" style="54" customWidth="1"/>
    <col min="1030" max="1030" width="17.42578125" style="54" customWidth="1"/>
    <col min="1031" max="1031" width="11.42578125" style="54" customWidth="1"/>
    <col min="1032" max="1280" width="9.140625" style="54"/>
    <col min="1281" max="1281" width="8.5703125" style="54" customWidth="1"/>
    <col min="1282" max="1282" width="38.42578125" style="54" customWidth="1"/>
    <col min="1283" max="1284" width="9.140625" style="54"/>
    <col min="1285" max="1285" width="14.5703125" style="54" customWidth="1"/>
    <col min="1286" max="1286" width="17.42578125" style="54" customWidth="1"/>
    <col min="1287" max="1287" width="11.42578125" style="54" customWidth="1"/>
    <col min="1288" max="1536" width="9.140625" style="54"/>
    <col min="1537" max="1537" width="8.5703125" style="54" customWidth="1"/>
    <col min="1538" max="1538" width="38.42578125" style="54" customWidth="1"/>
    <col min="1539" max="1540" width="9.140625" style="54"/>
    <col min="1541" max="1541" width="14.5703125" style="54" customWidth="1"/>
    <col min="1542" max="1542" width="17.42578125" style="54" customWidth="1"/>
    <col min="1543" max="1543" width="11.42578125" style="54" customWidth="1"/>
    <col min="1544" max="1792" width="9.140625" style="54"/>
    <col min="1793" max="1793" width="8.5703125" style="54" customWidth="1"/>
    <col min="1794" max="1794" width="38.42578125" style="54" customWidth="1"/>
    <col min="1795" max="1796" width="9.140625" style="54"/>
    <col min="1797" max="1797" width="14.5703125" style="54" customWidth="1"/>
    <col min="1798" max="1798" width="17.42578125" style="54" customWidth="1"/>
    <col min="1799" max="1799" width="11.42578125" style="54" customWidth="1"/>
    <col min="1800" max="2048" width="9.140625" style="54"/>
    <col min="2049" max="2049" width="8.5703125" style="54" customWidth="1"/>
    <col min="2050" max="2050" width="38.42578125" style="54" customWidth="1"/>
    <col min="2051" max="2052" width="9.140625" style="54"/>
    <col min="2053" max="2053" width="14.5703125" style="54" customWidth="1"/>
    <col min="2054" max="2054" width="17.42578125" style="54" customWidth="1"/>
    <col min="2055" max="2055" width="11.42578125" style="54" customWidth="1"/>
    <col min="2056" max="2304" width="9.140625" style="54"/>
    <col min="2305" max="2305" width="8.5703125" style="54" customWidth="1"/>
    <col min="2306" max="2306" width="38.42578125" style="54" customWidth="1"/>
    <col min="2307" max="2308" width="9.140625" style="54"/>
    <col min="2309" max="2309" width="14.5703125" style="54" customWidth="1"/>
    <col min="2310" max="2310" width="17.42578125" style="54" customWidth="1"/>
    <col min="2311" max="2311" width="11.42578125" style="54" customWidth="1"/>
    <col min="2312" max="2560" width="9.140625" style="54"/>
    <col min="2561" max="2561" width="8.5703125" style="54" customWidth="1"/>
    <col min="2562" max="2562" width="38.42578125" style="54" customWidth="1"/>
    <col min="2563" max="2564" width="9.140625" style="54"/>
    <col min="2565" max="2565" width="14.5703125" style="54" customWidth="1"/>
    <col min="2566" max="2566" width="17.42578125" style="54" customWidth="1"/>
    <col min="2567" max="2567" width="11.42578125" style="54" customWidth="1"/>
    <col min="2568" max="2816" width="9.140625" style="54"/>
    <col min="2817" max="2817" width="8.5703125" style="54" customWidth="1"/>
    <col min="2818" max="2818" width="38.42578125" style="54" customWidth="1"/>
    <col min="2819" max="2820" width="9.140625" style="54"/>
    <col min="2821" max="2821" width="14.5703125" style="54" customWidth="1"/>
    <col min="2822" max="2822" width="17.42578125" style="54" customWidth="1"/>
    <col min="2823" max="2823" width="11.42578125" style="54" customWidth="1"/>
    <col min="2824" max="3072" width="9.140625" style="54"/>
    <col min="3073" max="3073" width="8.5703125" style="54" customWidth="1"/>
    <col min="3074" max="3074" width="38.42578125" style="54" customWidth="1"/>
    <col min="3075" max="3076" width="9.140625" style="54"/>
    <col min="3077" max="3077" width="14.5703125" style="54" customWidth="1"/>
    <col min="3078" max="3078" width="17.42578125" style="54" customWidth="1"/>
    <col min="3079" max="3079" width="11.42578125" style="54" customWidth="1"/>
    <col min="3080" max="3328" width="9.140625" style="54"/>
    <col min="3329" max="3329" width="8.5703125" style="54" customWidth="1"/>
    <col min="3330" max="3330" width="38.42578125" style="54" customWidth="1"/>
    <col min="3331" max="3332" width="9.140625" style="54"/>
    <col min="3333" max="3333" width="14.5703125" style="54" customWidth="1"/>
    <col min="3334" max="3334" width="17.42578125" style="54" customWidth="1"/>
    <col min="3335" max="3335" width="11.42578125" style="54" customWidth="1"/>
    <col min="3336" max="3584" width="9.140625" style="54"/>
    <col min="3585" max="3585" width="8.5703125" style="54" customWidth="1"/>
    <col min="3586" max="3586" width="38.42578125" style="54" customWidth="1"/>
    <col min="3587" max="3588" width="9.140625" style="54"/>
    <col min="3589" max="3589" width="14.5703125" style="54" customWidth="1"/>
    <col min="3590" max="3590" width="17.42578125" style="54" customWidth="1"/>
    <col min="3591" max="3591" width="11.42578125" style="54" customWidth="1"/>
    <col min="3592" max="3840" width="9.140625" style="54"/>
    <col min="3841" max="3841" width="8.5703125" style="54" customWidth="1"/>
    <col min="3842" max="3842" width="38.42578125" style="54" customWidth="1"/>
    <col min="3843" max="3844" width="9.140625" style="54"/>
    <col min="3845" max="3845" width="14.5703125" style="54" customWidth="1"/>
    <col min="3846" max="3846" width="17.42578125" style="54" customWidth="1"/>
    <col min="3847" max="3847" width="11.42578125" style="54" customWidth="1"/>
    <col min="3848" max="4096" width="9.140625" style="54"/>
    <col min="4097" max="4097" width="8.5703125" style="54" customWidth="1"/>
    <col min="4098" max="4098" width="38.42578125" style="54" customWidth="1"/>
    <col min="4099" max="4100" width="9.140625" style="54"/>
    <col min="4101" max="4101" width="14.5703125" style="54" customWidth="1"/>
    <col min="4102" max="4102" width="17.42578125" style="54" customWidth="1"/>
    <col min="4103" max="4103" width="11.42578125" style="54" customWidth="1"/>
    <col min="4104" max="4352" width="9.140625" style="54"/>
    <col min="4353" max="4353" width="8.5703125" style="54" customWidth="1"/>
    <col min="4354" max="4354" width="38.42578125" style="54" customWidth="1"/>
    <col min="4355" max="4356" width="9.140625" style="54"/>
    <col min="4357" max="4357" width="14.5703125" style="54" customWidth="1"/>
    <col min="4358" max="4358" width="17.42578125" style="54" customWidth="1"/>
    <col min="4359" max="4359" width="11.42578125" style="54" customWidth="1"/>
    <col min="4360" max="4608" width="9.140625" style="54"/>
    <col min="4609" max="4609" width="8.5703125" style="54" customWidth="1"/>
    <col min="4610" max="4610" width="38.42578125" style="54" customWidth="1"/>
    <col min="4611" max="4612" width="9.140625" style="54"/>
    <col min="4613" max="4613" width="14.5703125" style="54" customWidth="1"/>
    <col min="4614" max="4614" width="17.42578125" style="54" customWidth="1"/>
    <col min="4615" max="4615" width="11.42578125" style="54" customWidth="1"/>
    <col min="4616" max="4864" width="9.140625" style="54"/>
    <col min="4865" max="4865" width="8.5703125" style="54" customWidth="1"/>
    <col min="4866" max="4866" width="38.42578125" style="54" customWidth="1"/>
    <col min="4867" max="4868" width="9.140625" style="54"/>
    <col min="4869" max="4869" width="14.5703125" style="54" customWidth="1"/>
    <col min="4870" max="4870" width="17.42578125" style="54" customWidth="1"/>
    <col min="4871" max="4871" width="11.42578125" style="54" customWidth="1"/>
    <col min="4872" max="5120" width="9.140625" style="54"/>
    <col min="5121" max="5121" width="8.5703125" style="54" customWidth="1"/>
    <col min="5122" max="5122" width="38.42578125" style="54" customWidth="1"/>
    <col min="5123" max="5124" width="9.140625" style="54"/>
    <col min="5125" max="5125" width="14.5703125" style="54" customWidth="1"/>
    <col min="5126" max="5126" width="17.42578125" style="54" customWidth="1"/>
    <col min="5127" max="5127" width="11.42578125" style="54" customWidth="1"/>
    <col min="5128" max="5376" width="9.140625" style="54"/>
    <col min="5377" max="5377" width="8.5703125" style="54" customWidth="1"/>
    <col min="5378" max="5378" width="38.42578125" style="54" customWidth="1"/>
    <col min="5379" max="5380" width="9.140625" style="54"/>
    <col min="5381" max="5381" width="14.5703125" style="54" customWidth="1"/>
    <col min="5382" max="5382" width="17.42578125" style="54" customWidth="1"/>
    <col min="5383" max="5383" width="11.42578125" style="54" customWidth="1"/>
    <col min="5384" max="5632" width="9.140625" style="54"/>
    <col min="5633" max="5633" width="8.5703125" style="54" customWidth="1"/>
    <col min="5634" max="5634" width="38.42578125" style="54" customWidth="1"/>
    <col min="5635" max="5636" width="9.140625" style="54"/>
    <col min="5637" max="5637" width="14.5703125" style="54" customWidth="1"/>
    <col min="5638" max="5638" width="17.42578125" style="54" customWidth="1"/>
    <col min="5639" max="5639" width="11.42578125" style="54" customWidth="1"/>
    <col min="5640" max="5888" width="9.140625" style="54"/>
    <col min="5889" max="5889" width="8.5703125" style="54" customWidth="1"/>
    <col min="5890" max="5890" width="38.42578125" style="54" customWidth="1"/>
    <col min="5891" max="5892" width="9.140625" style="54"/>
    <col min="5893" max="5893" width="14.5703125" style="54" customWidth="1"/>
    <col min="5894" max="5894" width="17.42578125" style="54" customWidth="1"/>
    <col min="5895" max="5895" width="11.42578125" style="54" customWidth="1"/>
    <col min="5896" max="6144" width="9.140625" style="54"/>
    <col min="6145" max="6145" width="8.5703125" style="54" customWidth="1"/>
    <col min="6146" max="6146" width="38.42578125" style="54" customWidth="1"/>
    <col min="6147" max="6148" width="9.140625" style="54"/>
    <col min="6149" max="6149" width="14.5703125" style="54" customWidth="1"/>
    <col min="6150" max="6150" width="17.42578125" style="54" customWidth="1"/>
    <col min="6151" max="6151" width="11.42578125" style="54" customWidth="1"/>
    <col min="6152" max="6400" width="9.140625" style="54"/>
    <col min="6401" max="6401" width="8.5703125" style="54" customWidth="1"/>
    <col min="6402" max="6402" width="38.42578125" style="54" customWidth="1"/>
    <col min="6403" max="6404" width="9.140625" style="54"/>
    <col min="6405" max="6405" width="14.5703125" style="54" customWidth="1"/>
    <col min="6406" max="6406" width="17.42578125" style="54" customWidth="1"/>
    <col min="6407" max="6407" width="11.42578125" style="54" customWidth="1"/>
    <col min="6408" max="6656" width="9.140625" style="54"/>
    <col min="6657" max="6657" width="8.5703125" style="54" customWidth="1"/>
    <col min="6658" max="6658" width="38.42578125" style="54" customWidth="1"/>
    <col min="6659" max="6660" width="9.140625" style="54"/>
    <col min="6661" max="6661" width="14.5703125" style="54" customWidth="1"/>
    <col min="6662" max="6662" width="17.42578125" style="54" customWidth="1"/>
    <col min="6663" max="6663" width="11.42578125" style="54" customWidth="1"/>
    <col min="6664" max="6912" width="9.140625" style="54"/>
    <col min="6913" max="6913" width="8.5703125" style="54" customWidth="1"/>
    <col min="6914" max="6914" width="38.42578125" style="54" customWidth="1"/>
    <col min="6915" max="6916" width="9.140625" style="54"/>
    <col min="6917" max="6917" width="14.5703125" style="54" customWidth="1"/>
    <col min="6918" max="6918" width="17.42578125" style="54" customWidth="1"/>
    <col min="6919" max="6919" width="11.42578125" style="54" customWidth="1"/>
    <col min="6920" max="7168" width="9.140625" style="54"/>
    <col min="7169" max="7169" width="8.5703125" style="54" customWidth="1"/>
    <col min="7170" max="7170" width="38.42578125" style="54" customWidth="1"/>
    <col min="7171" max="7172" width="9.140625" style="54"/>
    <col min="7173" max="7173" width="14.5703125" style="54" customWidth="1"/>
    <col min="7174" max="7174" width="17.42578125" style="54" customWidth="1"/>
    <col min="7175" max="7175" width="11.42578125" style="54" customWidth="1"/>
    <col min="7176" max="7424" width="9.140625" style="54"/>
    <col min="7425" max="7425" width="8.5703125" style="54" customWidth="1"/>
    <col min="7426" max="7426" width="38.42578125" style="54" customWidth="1"/>
    <col min="7427" max="7428" width="9.140625" style="54"/>
    <col min="7429" max="7429" width="14.5703125" style="54" customWidth="1"/>
    <col min="7430" max="7430" width="17.42578125" style="54" customWidth="1"/>
    <col min="7431" max="7431" width="11.42578125" style="54" customWidth="1"/>
    <col min="7432" max="7680" width="9.140625" style="54"/>
    <col min="7681" max="7681" width="8.5703125" style="54" customWidth="1"/>
    <col min="7682" max="7682" width="38.42578125" style="54" customWidth="1"/>
    <col min="7683" max="7684" width="9.140625" style="54"/>
    <col min="7685" max="7685" width="14.5703125" style="54" customWidth="1"/>
    <col min="7686" max="7686" width="17.42578125" style="54" customWidth="1"/>
    <col min="7687" max="7687" width="11.42578125" style="54" customWidth="1"/>
    <col min="7688" max="7936" width="9.140625" style="54"/>
    <col min="7937" max="7937" width="8.5703125" style="54" customWidth="1"/>
    <col min="7938" max="7938" width="38.42578125" style="54" customWidth="1"/>
    <col min="7939" max="7940" width="9.140625" style="54"/>
    <col min="7941" max="7941" width="14.5703125" style="54" customWidth="1"/>
    <col min="7942" max="7942" width="17.42578125" style="54" customWidth="1"/>
    <col min="7943" max="7943" width="11.42578125" style="54" customWidth="1"/>
    <col min="7944" max="8192" width="9.140625" style="54"/>
    <col min="8193" max="8193" width="8.5703125" style="54" customWidth="1"/>
    <col min="8194" max="8194" width="38.42578125" style="54" customWidth="1"/>
    <col min="8195" max="8196" width="9.140625" style="54"/>
    <col min="8197" max="8197" width="14.5703125" style="54" customWidth="1"/>
    <col min="8198" max="8198" width="17.42578125" style="54" customWidth="1"/>
    <col min="8199" max="8199" width="11.42578125" style="54" customWidth="1"/>
    <col min="8200" max="8448" width="9.140625" style="54"/>
    <col min="8449" max="8449" width="8.5703125" style="54" customWidth="1"/>
    <col min="8450" max="8450" width="38.42578125" style="54" customWidth="1"/>
    <col min="8451" max="8452" width="9.140625" style="54"/>
    <col min="8453" max="8453" width="14.5703125" style="54" customWidth="1"/>
    <col min="8454" max="8454" width="17.42578125" style="54" customWidth="1"/>
    <col min="8455" max="8455" width="11.42578125" style="54" customWidth="1"/>
    <col min="8456" max="8704" width="9.140625" style="54"/>
    <col min="8705" max="8705" width="8.5703125" style="54" customWidth="1"/>
    <col min="8706" max="8706" width="38.42578125" style="54" customWidth="1"/>
    <col min="8707" max="8708" width="9.140625" style="54"/>
    <col min="8709" max="8709" width="14.5703125" style="54" customWidth="1"/>
    <col min="8710" max="8710" width="17.42578125" style="54" customWidth="1"/>
    <col min="8711" max="8711" width="11.42578125" style="54" customWidth="1"/>
    <col min="8712" max="8960" width="9.140625" style="54"/>
    <col min="8961" max="8961" width="8.5703125" style="54" customWidth="1"/>
    <col min="8962" max="8962" width="38.42578125" style="54" customWidth="1"/>
    <col min="8963" max="8964" width="9.140625" style="54"/>
    <col min="8965" max="8965" width="14.5703125" style="54" customWidth="1"/>
    <col min="8966" max="8966" width="17.42578125" style="54" customWidth="1"/>
    <col min="8967" max="8967" width="11.42578125" style="54" customWidth="1"/>
    <col min="8968" max="9216" width="9.140625" style="54"/>
    <col min="9217" max="9217" width="8.5703125" style="54" customWidth="1"/>
    <col min="9218" max="9218" width="38.42578125" style="54" customWidth="1"/>
    <col min="9219" max="9220" width="9.140625" style="54"/>
    <col min="9221" max="9221" width="14.5703125" style="54" customWidth="1"/>
    <col min="9222" max="9222" width="17.42578125" style="54" customWidth="1"/>
    <col min="9223" max="9223" width="11.42578125" style="54" customWidth="1"/>
    <col min="9224" max="9472" width="9.140625" style="54"/>
    <col min="9473" max="9473" width="8.5703125" style="54" customWidth="1"/>
    <col min="9474" max="9474" width="38.42578125" style="54" customWidth="1"/>
    <col min="9475" max="9476" width="9.140625" style="54"/>
    <col min="9477" max="9477" width="14.5703125" style="54" customWidth="1"/>
    <col min="9478" max="9478" width="17.42578125" style="54" customWidth="1"/>
    <col min="9479" max="9479" width="11.42578125" style="54" customWidth="1"/>
    <col min="9480" max="9728" width="9.140625" style="54"/>
    <col min="9729" max="9729" width="8.5703125" style="54" customWidth="1"/>
    <col min="9730" max="9730" width="38.42578125" style="54" customWidth="1"/>
    <col min="9731" max="9732" width="9.140625" style="54"/>
    <col min="9733" max="9733" width="14.5703125" style="54" customWidth="1"/>
    <col min="9734" max="9734" width="17.42578125" style="54" customWidth="1"/>
    <col min="9735" max="9735" width="11.42578125" style="54" customWidth="1"/>
    <col min="9736" max="9984" width="9.140625" style="54"/>
    <col min="9985" max="9985" width="8.5703125" style="54" customWidth="1"/>
    <col min="9986" max="9986" width="38.42578125" style="54" customWidth="1"/>
    <col min="9987" max="9988" width="9.140625" style="54"/>
    <col min="9989" max="9989" width="14.5703125" style="54" customWidth="1"/>
    <col min="9990" max="9990" width="17.42578125" style="54" customWidth="1"/>
    <col min="9991" max="9991" width="11.42578125" style="54" customWidth="1"/>
    <col min="9992" max="10240" width="9.140625" style="54"/>
    <col min="10241" max="10241" width="8.5703125" style="54" customWidth="1"/>
    <col min="10242" max="10242" width="38.42578125" style="54" customWidth="1"/>
    <col min="10243" max="10244" width="9.140625" style="54"/>
    <col min="10245" max="10245" width="14.5703125" style="54" customWidth="1"/>
    <col min="10246" max="10246" width="17.42578125" style="54" customWidth="1"/>
    <col min="10247" max="10247" width="11.42578125" style="54" customWidth="1"/>
    <col min="10248" max="10496" width="9.140625" style="54"/>
    <col min="10497" max="10497" width="8.5703125" style="54" customWidth="1"/>
    <col min="10498" max="10498" width="38.42578125" style="54" customWidth="1"/>
    <col min="10499" max="10500" width="9.140625" style="54"/>
    <col min="10501" max="10501" width="14.5703125" style="54" customWidth="1"/>
    <col min="10502" max="10502" width="17.42578125" style="54" customWidth="1"/>
    <col min="10503" max="10503" width="11.42578125" style="54" customWidth="1"/>
    <col min="10504" max="10752" width="9.140625" style="54"/>
    <col min="10753" max="10753" width="8.5703125" style="54" customWidth="1"/>
    <col min="10754" max="10754" width="38.42578125" style="54" customWidth="1"/>
    <col min="10755" max="10756" width="9.140625" style="54"/>
    <col min="10757" max="10757" width="14.5703125" style="54" customWidth="1"/>
    <col min="10758" max="10758" width="17.42578125" style="54" customWidth="1"/>
    <col min="10759" max="10759" width="11.42578125" style="54" customWidth="1"/>
    <col min="10760" max="11008" width="9.140625" style="54"/>
    <col min="11009" max="11009" width="8.5703125" style="54" customWidth="1"/>
    <col min="11010" max="11010" width="38.42578125" style="54" customWidth="1"/>
    <col min="11011" max="11012" width="9.140625" style="54"/>
    <col min="11013" max="11013" width="14.5703125" style="54" customWidth="1"/>
    <col min="11014" max="11014" width="17.42578125" style="54" customWidth="1"/>
    <col min="11015" max="11015" width="11.42578125" style="54" customWidth="1"/>
    <col min="11016" max="11264" width="9.140625" style="54"/>
    <col min="11265" max="11265" width="8.5703125" style="54" customWidth="1"/>
    <col min="11266" max="11266" width="38.42578125" style="54" customWidth="1"/>
    <col min="11267" max="11268" width="9.140625" style="54"/>
    <col min="11269" max="11269" width="14.5703125" style="54" customWidth="1"/>
    <col min="11270" max="11270" width="17.42578125" style="54" customWidth="1"/>
    <col min="11271" max="11271" width="11.42578125" style="54" customWidth="1"/>
    <col min="11272" max="11520" width="9.140625" style="54"/>
    <col min="11521" max="11521" width="8.5703125" style="54" customWidth="1"/>
    <col min="11522" max="11522" width="38.42578125" style="54" customWidth="1"/>
    <col min="11523" max="11524" width="9.140625" style="54"/>
    <col min="11525" max="11525" width="14.5703125" style="54" customWidth="1"/>
    <col min="11526" max="11526" width="17.42578125" style="54" customWidth="1"/>
    <col min="11527" max="11527" width="11.42578125" style="54" customWidth="1"/>
    <col min="11528" max="11776" width="9.140625" style="54"/>
    <col min="11777" max="11777" width="8.5703125" style="54" customWidth="1"/>
    <col min="11778" max="11778" width="38.42578125" style="54" customWidth="1"/>
    <col min="11779" max="11780" width="9.140625" style="54"/>
    <col min="11781" max="11781" width="14.5703125" style="54" customWidth="1"/>
    <col min="11782" max="11782" width="17.42578125" style="54" customWidth="1"/>
    <col min="11783" max="11783" width="11.42578125" style="54" customWidth="1"/>
    <col min="11784" max="12032" width="9.140625" style="54"/>
    <col min="12033" max="12033" width="8.5703125" style="54" customWidth="1"/>
    <col min="12034" max="12034" width="38.42578125" style="54" customWidth="1"/>
    <col min="12035" max="12036" width="9.140625" style="54"/>
    <col min="12037" max="12037" width="14.5703125" style="54" customWidth="1"/>
    <col min="12038" max="12038" width="17.42578125" style="54" customWidth="1"/>
    <col min="12039" max="12039" width="11.42578125" style="54" customWidth="1"/>
    <col min="12040" max="12288" width="9.140625" style="54"/>
    <col min="12289" max="12289" width="8.5703125" style="54" customWidth="1"/>
    <col min="12290" max="12290" width="38.42578125" style="54" customWidth="1"/>
    <col min="12291" max="12292" width="9.140625" style="54"/>
    <col min="12293" max="12293" width="14.5703125" style="54" customWidth="1"/>
    <col min="12294" max="12294" width="17.42578125" style="54" customWidth="1"/>
    <col min="12295" max="12295" width="11.42578125" style="54" customWidth="1"/>
    <col min="12296" max="12544" width="9.140625" style="54"/>
    <col min="12545" max="12545" width="8.5703125" style="54" customWidth="1"/>
    <col min="12546" max="12546" width="38.42578125" style="54" customWidth="1"/>
    <col min="12547" max="12548" width="9.140625" style="54"/>
    <col min="12549" max="12549" width="14.5703125" style="54" customWidth="1"/>
    <col min="12550" max="12550" width="17.42578125" style="54" customWidth="1"/>
    <col min="12551" max="12551" width="11.42578125" style="54" customWidth="1"/>
    <col min="12552" max="12800" width="9.140625" style="54"/>
    <col min="12801" max="12801" width="8.5703125" style="54" customWidth="1"/>
    <col min="12802" max="12802" width="38.42578125" style="54" customWidth="1"/>
    <col min="12803" max="12804" width="9.140625" style="54"/>
    <col min="12805" max="12805" width="14.5703125" style="54" customWidth="1"/>
    <col min="12806" max="12806" width="17.42578125" style="54" customWidth="1"/>
    <col min="12807" max="12807" width="11.42578125" style="54" customWidth="1"/>
    <col min="12808" max="13056" width="9.140625" style="54"/>
    <col min="13057" max="13057" width="8.5703125" style="54" customWidth="1"/>
    <col min="13058" max="13058" width="38.42578125" style="54" customWidth="1"/>
    <col min="13059" max="13060" width="9.140625" style="54"/>
    <col min="13061" max="13061" width="14.5703125" style="54" customWidth="1"/>
    <col min="13062" max="13062" width="17.42578125" style="54" customWidth="1"/>
    <col min="13063" max="13063" width="11.42578125" style="54" customWidth="1"/>
    <col min="13064" max="13312" width="9.140625" style="54"/>
    <col min="13313" max="13313" width="8.5703125" style="54" customWidth="1"/>
    <col min="13314" max="13314" width="38.42578125" style="54" customWidth="1"/>
    <col min="13315" max="13316" width="9.140625" style="54"/>
    <col min="13317" max="13317" width="14.5703125" style="54" customWidth="1"/>
    <col min="13318" max="13318" width="17.42578125" style="54" customWidth="1"/>
    <col min="13319" max="13319" width="11.42578125" style="54" customWidth="1"/>
    <col min="13320" max="13568" width="9.140625" style="54"/>
    <col min="13569" max="13569" width="8.5703125" style="54" customWidth="1"/>
    <col min="13570" max="13570" width="38.42578125" style="54" customWidth="1"/>
    <col min="13571" max="13572" width="9.140625" style="54"/>
    <col min="13573" max="13573" width="14.5703125" style="54" customWidth="1"/>
    <col min="13574" max="13574" width="17.42578125" style="54" customWidth="1"/>
    <col min="13575" max="13575" width="11.42578125" style="54" customWidth="1"/>
    <col min="13576" max="13824" width="9.140625" style="54"/>
    <col min="13825" max="13825" width="8.5703125" style="54" customWidth="1"/>
    <col min="13826" max="13826" width="38.42578125" style="54" customWidth="1"/>
    <col min="13827" max="13828" width="9.140625" style="54"/>
    <col min="13829" max="13829" width="14.5703125" style="54" customWidth="1"/>
    <col min="13830" max="13830" width="17.42578125" style="54" customWidth="1"/>
    <col min="13831" max="13831" width="11.42578125" style="54" customWidth="1"/>
    <col min="13832" max="14080" width="9.140625" style="54"/>
    <col min="14081" max="14081" width="8.5703125" style="54" customWidth="1"/>
    <col min="14082" max="14082" width="38.42578125" style="54" customWidth="1"/>
    <col min="14083" max="14084" width="9.140625" style="54"/>
    <col min="14085" max="14085" width="14.5703125" style="54" customWidth="1"/>
    <col min="14086" max="14086" width="17.42578125" style="54" customWidth="1"/>
    <col min="14087" max="14087" width="11.42578125" style="54" customWidth="1"/>
    <col min="14088" max="14336" width="9.140625" style="54"/>
    <col min="14337" max="14337" width="8.5703125" style="54" customWidth="1"/>
    <col min="14338" max="14338" width="38.42578125" style="54" customWidth="1"/>
    <col min="14339" max="14340" width="9.140625" style="54"/>
    <col min="14341" max="14341" width="14.5703125" style="54" customWidth="1"/>
    <col min="14342" max="14342" width="17.42578125" style="54" customWidth="1"/>
    <col min="14343" max="14343" width="11.42578125" style="54" customWidth="1"/>
    <col min="14344" max="14592" width="9.140625" style="54"/>
    <col min="14593" max="14593" width="8.5703125" style="54" customWidth="1"/>
    <col min="14594" max="14594" width="38.42578125" style="54" customWidth="1"/>
    <col min="14595" max="14596" width="9.140625" style="54"/>
    <col min="14597" max="14597" width="14.5703125" style="54" customWidth="1"/>
    <col min="14598" max="14598" width="17.42578125" style="54" customWidth="1"/>
    <col min="14599" max="14599" width="11.42578125" style="54" customWidth="1"/>
    <col min="14600" max="14848" width="9.140625" style="54"/>
    <col min="14849" max="14849" width="8.5703125" style="54" customWidth="1"/>
    <col min="14850" max="14850" width="38.42578125" style="54" customWidth="1"/>
    <col min="14851" max="14852" width="9.140625" style="54"/>
    <col min="14853" max="14853" width="14.5703125" style="54" customWidth="1"/>
    <col min="14854" max="14854" width="17.42578125" style="54" customWidth="1"/>
    <col min="14855" max="14855" width="11.42578125" style="54" customWidth="1"/>
    <col min="14856" max="15104" width="9.140625" style="54"/>
    <col min="15105" max="15105" width="8.5703125" style="54" customWidth="1"/>
    <col min="15106" max="15106" width="38.42578125" style="54" customWidth="1"/>
    <col min="15107" max="15108" width="9.140625" style="54"/>
    <col min="15109" max="15109" width="14.5703125" style="54" customWidth="1"/>
    <col min="15110" max="15110" width="17.42578125" style="54" customWidth="1"/>
    <col min="15111" max="15111" width="11.42578125" style="54" customWidth="1"/>
    <col min="15112" max="15360" width="9.140625" style="54"/>
    <col min="15361" max="15361" width="8.5703125" style="54" customWidth="1"/>
    <col min="15362" max="15362" width="38.42578125" style="54" customWidth="1"/>
    <col min="15363" max="15364" width="9.140625" style="54"/>
    <col min="15365" max="15365" width="14.5703125" style="54" customWidth="1"/>
    <col min="15366" max="15366" width="17.42578125" style="54" customWidth="1"/>
    <col min="15367" max="15367" width="11.42578125" style="54" customWidth="1"/>
    <col min="15368" max="15616" width="9.140625" style="54"/>
    <col min="15617" max="15617" width="8.5703125" style="54" customWidth="1"/>
    <col min="15618" max="15618" width="38.42578125" style="54" customWidth="1"/>
    <col min="15619" max="15620" width="9.140625" style="54"/>
    <col min="15621" max="15621" width="14.5703125" style="54" customWidth="1"/>
    <col min="15622" max="15622" width="17.42578125" style="54" customWidth="1"/>
    <col min="15623" max="15623" width="11.42578125" style="54" customWidth="1"/>
    <col min="15624" max="15872" width="9.140625" style="54"/>
    <col min="15873" max="15873" width="8.5703125" style="54" customWidth="1"/>
    <col min="15874" max="15874" width="38.42578125" style="54" customWidth="1"/>
    <col min="15875" max="15876" width="9.140625" style="54"/>
    <col min="15877" max="15877" width="14.5703125" style="54" customWidth="1"/>
    <col min="15878" max="15878" width="17.42578125" style="54" customWidth="1"/>
    <col min="15879" max="15879" width="11.42578125" style="54" customWidth="1"/>
    <col min="15880" max="16128" width="9.140625" style="54"/>
    <col min="16129" max="16129" width="8.5703125" style="54" customWidth="1"/>
    <col min="16130" max="16130" width="38.42578125" style="54" customWidth="1"/>
    <col min="16131" max="16132" width="9.140625" style="54"/>
    <col min="16133" max="16133" width="14.5703125" style="54" customWidth="1"/>
    <col min="16134" max="16134" width="17.42578125" style="54" customWidth="1"/>
    <col min="16135" max="16135" width="11.42578125" style="54" customWidth="1"/>
    <col min="16136" max="16384" width="9.140625" style="54"/>
  </cols>
  <sheetData>
    <row r="1" spans="1:6" ht="50.45" customHeight="1" x14ac:dyDescent="0.2">
      <c r="A1" s="1" t="s">
        <v>0</v>
      </c>
      <c r="B1" s="2"/>
      <c r="C1" s="2"/>
      <c r="D1" s="2"/>
      <c r="E1" s="2"/>
      <c r="F1" s="3"/>
    </row>
    <row r="2" spans="1:6" ht="21.6" customHeight="1" x14ac:dyDescent="0.2">
      <c r="A2" s="5" t="s">
        <v>122</v>
      </c>
      <c r="B2" s="6"/>
      <c r="C2" s="6"/>
      <c r="D2" s="6"/>
      <c r="E2" s="6"/>
      <c r="F2" s="7"/>
    </row>
    <row r="3" spans="1:6" ht="30" x14ac:dyDescent="0.2">
      <c r="A3" s="8" t="s">
        <v>2</v>
      </c>
      <c r="B3" s="9" t="s">
        <v>3</v>
      </c>
      <c r="C3" s="8" t="s">
        <v>4</v>
      </c>
      <c r="D3" s="10" t="s">
        <v>123</v>
      </c>
      <c r="E3" s="8" t="s">
        <v>6</v>
      </c>
      <c r="F3" s="11" t="s">
        <v>7</v>
      </c>
    </row>
    <row r="4" spans="1:6" ht="15" x14ac:dyDescent="0.2">
      <c r="A4" s="8" t="s">
        <v>8</v>
      </c>
      <c r="B4" s="12" t="s">
        <v>9</v>
      </c>
      <c r="C4" s="13"/>
      <c r="D4" s="13"/>
      <c r="E4" s="13"/>
      <c r="F4" s="14"/>
    </row>
    <row r="5" spans="1:6" ht="15" x14ac:dyDescent="0.2">
      <c r="A5" s="15" t="s">
        <v>10</v>
      </c>
      <c r="B5" s="16" t="s">
        <v>11</v>
      </c>
      <c r="C5" s="15" t="s">
        <v>12</v>
      </c>
      <c r="D5" s="15">
        <v>1</v>
      </c>
      <c r="E5" s="47">
        <v>0</v>
      </c>
      <c r="F5" s="18">
        <f>E5*D5</f>
        <v>0</v>
      </c>
    </row>
    <row r="6" spans="1:6" ht="15" x14ac:dyDescent="0.2">
      <c r="A6" s="15" t="s">
        <v>13</v>
      </c>
      <c r="B6" s="16" t="s">
        <v>14</v>
      </c>
      <c r="C6" s="15" t="s">
        <v>12</v>
      </c>
      <c r="D6" s="15">
        <v>4</v>
      </c>
      <c r="E6" s="47">
        <v>0</v>
      </c>
      <c r="F6" s="18">
        <f t="shared" ref="F6:F7" si="0">E6*D6</f>
        <v>0</v>
      </c>
    </row>
    <row r="7" spans="1:6" ht="15" x14ac:dyDescent="0.2">
      <c r="A7" s="15" t="s">
        <v>15</v>
      </c>
      <c r="B7" s="19" t="s">
        <v>16</v>
      </c>
      <c r="C7" s="15" t="s">
        <v>17</v>
      </c>
      <c r="D7" s="15">
        <v>5</v>
      </c>
      <c r="E7" s="47">
        <v>0</v>
      </c>
      <c r="F7" s="18">
        <f t="shared" si="0"/>
        <v>0</v>
      </c>
    </row>
    <row r="8" spans="1:6" ht="15.75" x14ac:dyDescent="0.2">
      <c r="A8" s="20" t="s">
        <v>18</v>
      </c>
      <c r="B8" s="21"/>
      <c r="C8" s="22"/>
      <c r="D8" s="23"/>
      <c r="E8" s="24"/>
      <c r="F8" s="25">
        <f>SUM(F5:F7)</f>
        <v>0</v>
      </c>
    </row>
    <row r="9" spans="1:6" ht="15" x14ac:dyDescent="0.2">
      <c r="A9" s="8" t="s">
        <v>19</v>
      </c>
      <c r="B9" s="12" t="s">
        <v>20</v>
      </c>
      <c r="C9" s="13"/>
      <c r="D9" s="13"/>
      <c r="E9" s="13"/>
      <c r="F9" s="14"/>
    </row>
    <row r="10" spans="1:6" ht="30" x14ac:dyDescent="0.2">
      <c r="A10" s="26" t="s">
        <v>21</v>
      </c>
      <c r="B10" s="27" t="s">
        <v>22</v>
      </c>
      <c r="C10" s="26" t="s">
        <v>23</v>
      </c>
      <c r="D10" s="26">
        <v>510</v>
      </c>
      <c r="E10" s="47">
        <v>0</v>
      </c>
      <c r="F10" s="28">
        <f>E10*D10</f>
        <v>0</v>
      </c>
    </row>
    <row r="11" spans="1:6" ht="15" x14ac:dyDescent="0.2">
      <c r="A11" s="15" t="s">
        <v>24</v>
      </c>
      <c r="B11" s="16" t="s">
        <v>25</v>
      </c>
      <c r="C11" s="15" t="s">
        <v>23</v>
      </c>
      <c r="D11" s="15">
        <v>390</v>
      </c>
      <c r="E11" s="47">
        <v>0</v>
      </c>
      <c r="F11" s="18">
        <f t="shared" ref="F11:F16" si="1">E11*D11</f>
        <v>0</v>
      </c>
    </row>
    <row r="12" spans="1:6" ht="15" x14ac:dyDescent="0.2">
      <c r="A12" s="15" t="s">
        <v>26</v>
      </c>
      <c r="B12" s="16" t="s">
        <v>27</v>
      </c>
      <c r="C12" s="15" t="s">
        <v>23</v>
      </c>
      <c r="D12" s="15">
        <v>110</v>
      </c>
      <c r="E12" s="47">
        <v>0</v>
      </c>
      <c r="F12" s="18">
        <f t="shared" si="1"/>
        <v>0</v>
      </c>
    </row>
    <row r="13" spans="1:6" ht="30" x14ac:dyDescent="0.2">
      <c r="A13" s="15" t="s">
        <v>28</v>
      </c>
      <c r="B13" s="29" t="s">
        <v>29</v>
      </c>
      <c r="C13" s="15" t="s">
        <v>23</v>
      </c>
      <c r="D13" s="15">
        <v>10</v>
      </c>
      <c r="E13" s="47">
        <v>0</v>
      </c>
      <c r="F13" s="18">
        <f t="shared" si="1"/>
        <v>0</v>
      </c>
    </row>
    <row r="14" spans="1:6" ht="15" x14ac:dyDescent="0.2">
      <c r="A14" s="15" t="s">
        <v>30</v>
      </c>
      <c r="B14" s="19" t="s">
        <v>31</v>
      </c>
      <c r="C14" s="15" t="s">
        <v>32</v>
      </c>
      <c r="D14" s="15">
        <v>25</v>
      </c>
      <c r="E14" s="47">
        <v>0</v>
      </c>
      <c r="F14" s="18">
        <f t="shared" si="1"/>
        <v>0</v>
      </c>
    </row>
    <row r="15" spans="1:6" ht="15" x14ac:dyDescent="0.2">
      <c r="A15" s="15" t="s">
        <v>33</v>
      </c>
      <c r="B15" s="30" t="s">
        <v>34</v>
      </c>
      <c r="C15" s="31" t="s">
        <v>35</v>
      </c>
      <c r="D15" s="31">
        <v>15</v>
      </c>
      <c r="E15" s="47">
        <v>0</v>
      </c>
      <c r="F15" s="32">
        <f t="shared" si="1"/>
        <v>0</v>
      </c>
    </row>
    <row r="16" spans="1:6" ht="15" x14ac:dyDescent="0.2">
      <c r="A16" s="15" t="s">
        <v>36</v>
      </c>
      <c r="B16" s="33" t="s">
        <v>37</v>
      </c>
      <c r="C16" s="15" t="s">
        <v>12</v>
      </c>
      <c r="D16" s="15">
        <v>1</v>
      </c>
      <c r="E16" s="47">
        <v>0</v>
      </c>
      <c r="F16" s="32">
        <f t="shared" si="1"/>
        <v>0</v>
      </c>
    </row>
    <row r="17" spans="1:6" ht="15.75" x14ac:dyDescent="0.2">
      <c r="A17" s="20" t="s">
        <v>38</v>
      </c>
      <c r="B17" s="34"/>
      <c r="C17" s="22"/>
      <c r="D17" s="22"/>
      <c r="E17" s="24"/>
      <c r="F17" s="25">
        <f>SUM(F10:F16)</f>
        <v>0</v>
      </c>
    </row>
    <row r="18" spans="1:6" ht="15" x14ac:dyDescent="0.2">
      <c r="A18" s="8" t="s">
        <v>39</v>
      </c>
      <c r="B18" s="12" t="s">
        <v>40</v>
      </c>
      <c r="C18" s="13"/>
      <c r="D18" s="13"/>
      <c r="E18" s="13"/>
      <c r="F18" s="14"/>
    </row>
    <row r="19" spans="1:6" ht="37.5" customHeight="1" x14ac:dyDescent="0.2">
      <c r="A19" s="15" t="s">
        <v>41</v>
      </c>
      <c r="B19" s="35" t="s">
        <v>42</v>
      </c>
      <c r="C19" s="15" t="s">
        <v>43</v>
      </c>
      <c r="D19" s="15">
        <v>25</v>
      </c>
      <c r="E19" s="47">
        <v>0</v>
      </c>
      <c r="F19" s="18">
        <f>E19*D19</f>
        <v>0</v>
      </c>
    </row>
    <row r="20" spans="1:6" ht="15" x14ac:dyDescent="0.2">
      <c r="A20" s="15" t="s">
        <v>44</v>
      </c>
      <c r="B20" s="16" t="s">
        <v>45</v>
      </c>
      <c r="C20" s="15" t="s">
        <v>43</v>
      </c>
      <c r="D20" s="15">
        <v>30</v>
      </c>
      <c r="E20" s="47">
        <v>0</v>
      </c>
      <c r="F20" s="18">
        <f t="shared" ref="F20:F21" si="2">E20*D20</f>
        <v>0</v>
      </c>
    </row>
    <row r="21" spans="1:6" ht="15" x14ac:dyDescent="0.2">
      <c r="A21" s="15" t="s">
        <v>46</v>
      </c>
      <c r="B21" s="16" t="s">
        <v>47</v>
      </c>
      <c r="C21" s="15" t="s">
        <v>12</v>
      </c>
      <c r="D21" s="15">
        <v>5</v>
      </c>
      <c r="E21" s="47">
        <v>0</v>
      </c>
      <c r="F21" s="18">
        <f t="shared" si="2"/>
        <v>0</v>
      </c>
    </row>
    <row r="22" spans="1:6" ht="15.75" x14ac:dyDescent="0.2">
      <c r="A22" s="20" t="s">
        <v>48</v>
      </c>
      <c r="B22" s="34"/>
      <c r="C22" s="22"/>
      <c r="D22" s="36"/>
      <c r="E22" s="37"/>
      <c r="F22" s="25">
        <f>SUM(F19:F21)</f>
        <v>0</v>
      </c>
    </row>
    <row r="23" spans="1:6" ht="15" x14ac:dyDescent="0.2">
      <c r="A23" s="8" t="s">
        <v>49</v>
      </c>
      <c r="B23" s="12" t="s">
        <v>50</v>
      </c>
      <c r="C23" s="13"/>
      <c r="D23" s="13"/>
      <c r="E23" s="13"/>
      <c r="F23" s="14"/>
    </row>
    <row r="24" spans="1:6" ht="42.75" x14ac:dyDescent="0.2">
      <c r="A24" s="15" t="s">
        <v>51</v>
      </c>
      <c r="B24" s="38" t="s">
        <v>52</v>
      </c>
      <c r="C24" s="15" t="s">
        <v>53</v>
      </c>
      <c r="D24" s="15">
        <v>5</v>
      </c>
      <c r="E24" s="47">
        <v>0</v>
      </c>
      <c r="F24" s="18">
        <f>E24*D24</f>
        <v>0</v>
      </c>
    </row>
    <row r="25" spans="1:6" ht="15" x14ac:dyDescent="0.2">
      <c r="A25" s="15" t="s">
        <v>54</v>
      </c>
      <c r="B25" s="16" t="s">
        <v>55</v>
      </c>
      <c r="C25" s="15" t="s">
        <v>12</v>
      </c>
      <c r="D25" s="15">
        <v>5</v>
      </c>
      <c r="E25" s="47">
        <v>0</v>
      </c>
      <c r="F25" s="18">
        <f t="shared" ref="F25:F27" si="3">E25*D25</f>
        <v>0</v>
      </c>
    </row>
    <row r="26" spans="1:6" ht="15" x14ac:dyDescent="0.2">
      <c r="A26" s="15" t="s">
        <v>56</v>
      </c>
      <c r="B26" s="16" t="s">
        <v>57</v>
      </c>
      <c r="C26" s="15" t="s">
        <v>12</v>
      </c>
      <c r="D26" s="15">
        <v>5</v>
      </c>
      <c r="E26" s="47">
        <v>0</v>
      </c>
      <c r="F26" s="18">
        <f t="shared" si="3"/>
        <v>0</v>
      </c>
    </row>
    <row r="27" spans="1:6" ht="15" x14ac:dyDescent="0.2">
      <c r="A27" s="15" t="s">
        <v>58</v>
      </c>
      <c r="B27" s="16" t="s">
        <v>59</v>
      </c>
      <c r="C27" s="15" t="s">
        <v>12</v>
      </c>
      <c r="D27" s="15">
        <v>5</v>
      </c>
      <c r="E27" s="47">
        <v>0</v>
      </c>
      <c r="F27" s="18">
        <f t="shared" si="3"/>
        <v>0</v>
      </c>
    </row>
    <row r="28" spans="1:6" ht="15.75" x14ac:dyDescent="0.2">
      <c r="A28" s="20" t="s">
        <v>60</v>
      </c>
      <c r="B28" s="34"/>
      <c r="C28" s="22"/>
      <c r="D28" s="39"/>
      <c r="E28" s="40"/>
      <c r="F28" s="25">
        <f>SUM(F24:F27)</f>
        <v>0</v>
      </c>
    </row>
    <row r="29" spans="1:6" ht="18.75" x14ac:dyDescent="0.2">
      <c r="A29" s="8" t="s">
        <v>61</v>
      </c>
      <c r="B29" s="12" t="s">
        <v>62</v>
      </c>
      <c r="C29" s="13"/>
      <c r="D29" s="13"/>
      <c r="E29" s="13"/>
      <c r="F29" s="14"/>
    </row>
    <row r="30" spans="1:6" ht="18" x14ac:dyDescent="0.2">
      <c r="A30" s="41" t="s">
        <v>63</v>
      </c>
      <c r="B30" s="42" t="s">
        <v>64</v>
      </c>
      <c r="C30" s="41" t="s">
        <v>65</v>
      </c>
      <c r="D30" s="41">
        <v>2</v>
      </c>
      <c r="E30" s="47">
        <v>0</v>
      </c>
      <c r="F30" s="43">
        <f t="shared" ref="F30:F39" si="4">E30*D30</f>
        <v>0</v>
      </c>
    </row>
    <row r="31" spans="1:6" ht="18" x14ac:dyDescent="0.2">
      <c r="A31" s="41" t="s">
        <v>66</v>
      </c>
      <c r="B31" s="42" t="s">
        <v>67</v>
      </c>
      <c r="C31" s="41" t="s">
        <v>65</v>
      </c>
      <c r="D31" s="41">
        <v>2.75</v>
      </c>
      <c r="E31" s="47">
        <v>0</v>
      </c>
      <c r="F31" s="43">
        <f t="shared" si="4"/>
        <v>0</v>
      </c>
    </row>
    <row r="32" spans="1:6" ht="18" x14ac:dyDescent="0.2">
      <c r="A32" s="41" t="s">
        <v>68</v>
      </c>
      <c r="B32" s="42" t="s">
        <v>69</v>
      </c>
      <c r="C32" s="41" t="s">
        <v>65</v>
      </c>
      <c r="D32" s="41">
        <v>8</v>
      </c>
      <c r="E32" s="47">
        <v>0</v>
      </c>
      <c r="F32" s="43">
        <f t="shared" si="4"/>
        <v>0</v>
      </c>
    </row>
    <row r="33" spans="1:6" ht="30" x14ac:dyDescent="0.2">
      <c r="A33" s="41" t="s">
        <v>70</v>
      </c>
      <c r="B33" s="35" t="s">
        <v>71</v>
      </c>
      <c r="C33" s="41" t="s">
        <v>53</v>
      </c>
      <c r="D33" s="41">
        <v>20</v>
      </c>
      <c r="E33" s="47">
        <v>0</v>
      </c>
      <c r="F33" s="43">
        <f t="shared" si="4"/>
        <v>0</v>
      </c>
    </row>
    <row r="34" spans="1:6" ht="30" x14ac:dyDescent="0.2">
      <c r="A34" s="41" t="s">
        <v>72</v>
      </c>
      <c r="B34" s="35" t="s">
        <v>73</v>
      </c>
      <c r="C34" s="41" t="s">
        <v>53</v>
      </c>
      <c r="D34" s="41">
        <v>10</v>
      </c>
      <c r="E34" s="47">
        <v>0</v>
      </c>
      <c r="F34" s="43">
        <f t="shared" si="4"/>
        <v>0</v>
      </c>
    </row>
    <row r="35" spans="1:6" ht="30" x14ac:dyDescent="0.2">
      <c r="A35" s="41" t="s">
        <v>74</v>
      </c>
      <c r="B35" s="35" t="s">
        <v>75</v>
      </c>
      <c r="C35" s="41" t="s">
        <v>53</v>
      </c>
      <c r="D35" s="41">
        <v>80</v>
      </c>
      <c r="E35" s="47">
        <v>0</v>
      </c>
      <c r="F35" s="43">
        <f t="shared" si="4"/>
        <v>0</v>
      </c>
    </row>
    <row r="36" spans="1:6" ht="45" x14ac:dyDescent="0.2">
      <c r="A36" s="41" t="s">
        <v>76</v>
      </c>
      <c r="B36" s="35" t="s">
        <v>77</v>
      </c>
      <c r="C36" s="41" t="s">
        <v>53</v>
      </c>
      <c r="D36" s="41">
        <v>10</v>
      </c>
      <c r="E36" s="47">
        <v>0</v>
      </c>
      <c r="F36" s="43">
        <f t="shared" si="4"/>
        <v>0</v>
      </c>
    </row>
    <row r="37" spans="1:6" ht="30" x14ac:dyDescent="0.2">
      <c r="A37" s="41" t="s">
        <v>78</v>
      </c>
      <c r="B37" s="35" t="s">
        <v>79</v>
      </c>
      <c r="C37" s="41" t="s">
        <v>12</v>
      </c>
      <c r="D37" s="41">
        <v>1</v>
      </c>
      <c r="E37" s="47">
        <v>0</v>
      </c>
      <c r="F37" s="43">
        <f t="shared" si="4"/>
        <v>0</v>
      </c>
    </row>
    <row r="38" spans="1:6" ht="45" x14ac:dyDescent="0.2">
      <c r="A38" s="41" t="s">
        <v>80</v>
      </c>
      <c r="B38" s="35" t="s">
        <v>81</v>
      </c>
      <c r="C38" s="41" t="s">
        <v>82</v>
      </c>
      <c r="D38" s="41">
        <v>30</v>
      </c>
      <c r="E38" s="47">
        <v>0</v>
      </c>
      <c r="F38" s="43">
        <f t="shared" si="4"/>
        <v>0</v>
      </c>
    </row>
    <row r="39" spans="1:6" ht="30" x14ac:dyDescent="0.2">
      <c r="A39" s="41" t="s">
        <v>83</v>
      </c>
      <c r="B39" s="35" t="s">
        <v>84</v>
      </c>
      <c r="C39" s="41" t="s">
        <v>53</v>
      </c>
      <c r="D39" s="41">
        <v>40</v>
      </c>
      <c r="E39" s="47">
        <v>0</v>
      </c>
      <c r="F39" s="43">
        <f t="shared" si="4"/>
        <v>0</v>
      </c>
    </row>
    <row r="40" spans="1:6" ht="15.75" x14ac:dyDescent="0.2">
      <c r="A40" s="20" t="s">
        <v>85</v>
      </c>
      <c r="B40" s="34"/>
      <c r="C40" s="22"/>
      <c r="D40" s="44"/>
      <c r="E40" s="45"/>
      <c r="F40" s="25">
        <f>SUM(F30:F39)</f>
        <v>0</v>
      </c>
    </row>
    <row r="41" spans="1:6" ht="15" x14ac:dyDescent="0.2">
      <c r="A41" s="8" t="s">
        <v>86</v>
      </c>
      <c r="B41" s="12" t="s">
        <v>87</v>
      </c>
      <c r="C41" s="13"/>
      <c r="D41" s="13"/>
      <c r="E41" s="13"/>
      <c r="F41" s="14"/>
    </row>
    <row r="42" spans="1:6" ht="30" x14ac:dyDescent="0.2">
      <c r="A42" s="41" t="s">
        <v>88</v>
      </c>
      <c r="B42" s="35" t="s">
        <v>89</v>
      </c>
      <c r="C42" s="41" t="s">
        <v>53</v>
      </c>
      <c r="D42" s="41">
        <v>5</v>
      </c>
      <c r="E42" s="47">
        <v>0</v>
      </c>
      <c r="F42" s="43">
        <f>E42*D42</f>
        <v>0</v>
      </c>
    </row>
    <row r="43" spans="1:6" ht="45" x14ac:dyDescent="0.2">
      <c r="A43" s="41" t="s">
        <v>90</v>
      </c>
      <c r="B43" s="35" t="s">
        <v>91</v>
      </c>
      <c r="C43" s="41" t="s">
        <v>82</v>
      </c>
      <c r="D43" s="46">
        <v>150</v>
      </c>
      <c r="E43" s="47">
        <v>0</v>
      </c>
      <c r="F43" s="43">
        <f>E43*D43</f>
        <v>0</v>
      </c>
    </row>
    <row r="44" spans="1:6" ht="15.75" x14ac:dyDescent="0.2">
      <c r="A44" s="20" t="s">
        <v>92</v>
      </c>
      <c r="B44" s="34"/>
      <c r="C44" s="22"/>
      <c r="D44" s="44"/>
      <c r="E44" s="45"/>
      <c r="F44" s="25">
        <f>SUM(F42:F43)</f>
        <v>0</v>
      </c>
    </row>
    <row r="45" spans="1:6" ht="15" x14ac:dyDescent="0.2">
      <c r="A45" s="8" t="s">
        <v>93</v>
      </c>
      <c r="B45" s="12" t="s">
        <v>94</v>
      </c>
      <c r="C45" s="13"/>
      <c r="D45" s="13"/>
      <c r="E45" s="13"/>
      <c r="F45" s="14"/>
    </row>
    <row r="46" spans="1:6" ht="15" x14ac:dyDescent="0.2">
      <c r="A46" s="41" t="s">
        <v>95</v>
      </c>
      <c r="B46" s="42" t="s">
        <v>96</v>
      </c>
      <c r="C46" s="41" t="s">
        <v>12</v>
      </c>
      <c r="D46" s="41">
        <v>5</v>
      </c>
      <c r="E46" s="47">
        <v>0</v>
      </c>
      <c r="F46" s="43">
        <f>E46*D46</f>
        <v>0</v>
      </c>
    </row>
    <row r="47" spans="1:6" ht="45" x14ac:dyDescent="0.2">
      <c r="A47" s="41" t="s">
        <v>97</v>
      </c>
      <c r="B47" s="35" t="s">
        <v>98</v>
      </c>
      <c r="C47" s="41" t="s">
        <v>82</v>
      </c>
      <c r="D47" s="41">
        <v>1000</v>
      </c>
      <c r="E47" s="47">
        <v>0</v>
      </c>
      <c r="F47" s="43">
        <f>E47*D47</f>
        <v>0</v>
      </c>
    </row>
    <row r="48" spans="1:6" ht="15.75" x14ac:dyDescent="0.2">
      <c r="A48" s="20" t="s">
        <v>99</v>
      </c>
      <c r="B48" s="34"/>
      <c r="C48" s="22"/>
      <c r="D48" s="44"/>
      <c r="E48" s="45"/>
      <c r="F48" s="25">
        <f>SUM(F46:F47)</f>
        <v>0</v>
      </c>
    </row>
    <row r="49" spans="1:8" ht="15" x14ac:dyDescent="0.2">
      <c r="A49" s="8" t="s">
        <v>100</v>
      </c>
      <c r="B49" s="12" t="s">
        <v>101</v>
      </c>
      <c r="C49" s="13"/>
      <c r="D49" s="13"/>
      <c r="E49" s="13"/>
      <c r="F49" s="14"/>
    </row>
    <row r="50" spans="1:8" ht="15" x14ac:dyDescent="0.2">
      <c r="A50" s="41" t="s">
        <v>102</v>
      </c>
      <c r="B50" s="42" t="s">
        <v>103</v>
      </c>
      <c r="C50" s="41" t="s">
        <v>53</v>
      </c>
      <c r="D50" s="41">
        <v>10</v>
      </c>
      <c r="E50" s="47">
        <v>0</v>
      </c>
      <c r="F50" s="43">
        <f>E50*D50</f>
        <v>0</v>
      </c>
    </row>
    <row r="51" spans="1:8" ht="15" x14ac:dyDescent="0.2">
      <c r="A51" s="41" t="s">
        <v>104</v>
      </c>
      <c r="B51" s="42" t="s">
        <v>107</v>
      </c>
      <c r="C51" s="41" t="s">
        <v>53</v>
      </c>
      <c r="D51" s="41">
        <v>15</v>
      </c>
      <c r="E51" s="47">
        <v>0</v>
      </c>
      <c r="F51" s="43">
        <f>E51*D51</f>
        <v>0</v>
      </c>
    </row>
    <row r="52" spans="1:8" ht="15.75" x14ac:dyDescent="0.2">
      <c r="A52" s="20" t="s">
        <v>108</v>
      </c>
      <c r="B52" s="34"/>
      <c r="C52" s="22"/>
      <c r="D52" s="44"/>
      <c r="E52" s="45"/>
      <c r="F52" s="25">
        <f>SUM(F50:F51)</f>
        <v>0</v>
      </c>
    </row>
    <row r="53" spans="1:8" ht="15" x14ac:dyDescent="0.2">
      <c r="A53" s="8" t="s">
        <v>109</v>
      </c>
      <c r="B53" s="12" t="s">
        <v>110</v>
      </c>
      <c r="C53" s="13"/>
      <c r="D53" s="13"/>
      <c r="E53" s="13"/>
      <c r="F53" s="14"/>
    </row>
    <row r="54" spans="1:8" ht="15" x14ac:dyDescent="0.2">
      <c r="A54" s="41" t="s">
        <v>111</v>
      </c>
      <c r="B54" s="42" t="s">
        <v>112</v>
      </c>
      <c r="C54" s="41" t="s">
        <v>12</v>
      </c>
      <c r="D54" s="41">
        <v>5</v>
      </c>
      <c r="E54" s="47">
        <v>0</v>
      </c>
      <c r="F54" s="43">
        <f>(E54*D54)</f>
        <v>0</v>
      </c>
    </row>
    <row r="55" spans="1:8" ht="15" x14ac:dyDescent="0.2">
      <c r="A55" s="41" t="s">
        <v>113</v>
      </c>
      <c r="B55" s="42" t="s">
        <v>114</v>
      </c>
      <c r="C55" s="41" t="s">
        <v>12</v>
      </c>
      <c r="D55" s="41">
        <v>1</v>
      </c>
      <c r="E55" s="47">
        <v>0</v>
      </c>
      <c r="F55" s="43">
        <f>(E55*D55)*23</f>
        <v>0</v>
      </c>
    </row>
    <row r="56" spans="1:8" ht="15" x14ac:dyDescent="0.2">
      <c r="A56" s="41" t="s">
        <v>115</v>
      </c>
      <c r="B56" s="42" t="s">
        <v>116</v>
      </c>
      <c r="C56" s="41" t="s">
        <v>12</v>
      </c>
      <c r="D56" s="41">
        <v>1</v>
      </c>
      <c r="E56" s="47">
        <v>0</v>
      </c>
      <c r="F56" s="43">
        <f t="shared" ref="F56" si="5">E56*D56</f>
        <v>0</v>
      </c>
    </row>
    <row r="57" spans="1:8" ht="15.75" x14ac:dyDescent="0.2">
      <c r="A57" s="20" t="s">
        <v>117</v>
      </c>
      <c r="B57" s="34"/>
      <c r="C57" s="22"/>
      <c r="D57" s="44"/>
      <c r="E57" s="45"/>
      <c r="F57" s="25">
        <f>SUM(F54:F56)</f>
        <v>0</v>
      </c>
    </row>
    <row r="58" spans="1:8" ht="15" x14ac:dyDescent="0.2">
      <c r="A58" s="12" t="s">
        <v>118</v>
      </c>
      <c r="B58" s="13"/>
      <c r="C58" s="13"/>
      <c r="D58" s="13"/>
      <c r="E58" s="14"/>
      <c r="F58" s="48">
        <f>SUM(F8,F17,F22,F28,F40,F44,F48,F52,F57)</f>
        <v>0</v>
      </c>
      <c r="G58" s="55"/>
    </row>
    <row r="59" spans="1:8" ht="20.100000000000001" customHeight="1" x14ac:dyDescent="0.2">
      <c r="G59" s="58"/>
      <c r="H59" s="58"/>
    </row>
    <row r="60" spans="1:8" x14ac:dyDescent="0.2">
      <c r="G60" s="58"/>
      <c r="H60" s="58"/>
    </row>
    <row r="62" spans="1:8" x14ac:dyDescent="0.2">
      <c r="G62" s="58"/>
    </row>
  </sheetData>
  <printOptions horizontalCentered="1"/>
  <pageMargins left="0.70866141732283472" right="0.70866141732283472" top="0.74803149606299213" bottom="0.74803149606299213" header="0.31496062992125984" footer="0.31496062992125984"/>
  <pageSetup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18730-1031-4361-B609-F59E2364033E}">
  <dimension ref="A1:H62"/>
  <sheetViews>
    <sheetView view="pageBreakPreview" zoomScale="96" zoomScaleNormal="92" zoomScaleSheetLayoutView="96" workbookViewId="0">
      <selection activeCell="B51" sqref="B51"/>
    </sheetView>
  </sheetViews>
  <sheetFormatPr defaultColWidth="9.140625" defaultRowHeight="14.25" x14ac:dyDescent="0.2"/>
  <cols>
    <col min="1" max="1" width="5" style="56" customWidth="1"/>
    <col min="2" max="2" width="64.42578125" style="54" customWidth="1"/>
    <col min="3" max="3" width="10.7109375" style="54" customWidth="1"/>
    <col min="4" max="4" width="15" style="56" customWidth="1"/>
    <col min="5" max="5" width="14.5703125" style="57" customWidth="1"/>
    <col min="6" max="6" width="17.42578125" style="57" customWidth="1"/>
    <col min="7" max="7" width="13.7109375" style="54" customWidth="1"/>
    <col min="8" max="8" width="12.85546875" style="54" bestFit="1" customWidth="1"/>
    <col min="9" max="256" width="9.140625" style="54"/>
    <col min="257" max="257" width="8.5703125" style="54" customWidth="1"/>
    <col min="258" max="258" width="38.42578125" style="54" customWidth="1"/>
    <col min="259" max="260" width="9.140625" style="54"/>
    <col min="261" max="261" width="14.5703125" style="54" customWidth="1"/>
    <col min="262" max="262" width="17.42578125" style="54" customWidth="1"/>
    <col min="263" max="263" width="11.42578125" style="54" customWidth="1"/>
    <col min="264" max="512" width="9.140625" style="54"/>
    <col min="513" max="513" width="8.5703125" style="54" customWidth="1"/>
    <col min="514" max="514" width="38.42578125" style="54" customWidth="1"/>
    <col min="515" max="516" width="9.140625" style="54"/>
    <col min="517" max="517" width="14.5703125" style="54" customWidth="1"/>
    <col min="518" max="518" width="17.42578125" style="54" customWidth="1"/>
    <col min="519" max="519" width="11.42578125" style="54" customWidth="1"/>
    <col min="520" max="768" width="9.140625" style="54"/>
    <col min="769" max="769" width="8.5703125" style="54" customWidth="1"/>
    <col min="770" max="770" width="38.42578125" style="54" customWidth="1"/>
    <col min="771" max="772" width="9.140625" style="54"/>
    <col min="773" max="773" width="14.5703125" style="54" customWidth="1"/>
    <col min="774" max="774" width="17.42578125" style="54" customWidth="1"/>
    <col min="775" max="775" width="11.42578125" style="54" customWidth="1"/>
    <col min="776" max="1024" width="9.140625" style="54"/>
    <col min="1025" max="1025" width="8.5703125" style="54" customWidth="1"/>
    <col min="1026" max="1026" width="38.42578125" style="54" customWidth="1"/>
    <col min="1027" max="1028" width="9.140625" style="54"/>
    <col min="1029" max="1029" width="14.5703125" style="54" customWidth="1"/>
    <col min="1030" max="1030" width="17.42578125" style="54" customWidth="1"/>
    <col min="1031" max="1031" width="11.42578125" style="54" customWidth="1"/>
    <col min="1032" max="1280" width="9.140625" style="54"/>
    <col min="1281" max="1281" width="8.5703125" style="54" customWidth="1"/>
    <col min="1282" max="1282" width="38.42578125" style="54" customWidth="1"/>
    <col min="1283" max="1284" width="9.140625" style="54"/>
    <col min="1285" max="1285" width="14.5703125" style="54" customWidth="1"/>
    <col min="1286" max="1286" width="17.42578125" style="54" customWidth="1"/>
    <col min="1287" max="1287" width="11.42578125" style="54" customWidth="1"/>
    <col min="1288" max="1536" width="9.140625" style="54"/>
    <col min="1537" max="1537" width="8.5703125" style="54" customWidth="1"/>
    <col min="1538" max="1538" width="38.42578125" style="54" customWidth="1"/>
    <col min="1539" max="1540" width="9.140625" style="54"/>
    <col min="1541" max="1541" width="14.5703125" style="54" customWidth="1"/>
    <col min="1542" max="1542" width="17.42578125" style="54" customWidth="1"/>
    <col min="1543" max="1543" width="11.42578125" style="54" customWidth="1"/>
    <col min="1544" max="1792" width="9.140625" style="54"/>
    <col min="1793" max="1793" width="8.5703125" style="54" customWidth="1"/>
    <col min="1794" max="1794" width="38.42578125" style="54" customWidth="1"/>
    <col min="1795" max="1796" width="9.140625" style="54"/>
    <col min="1797" max="1797" width="14.5703125" style="54" customWidth="1"/>
    <col min="1798" max="1798" width="17.42578125" style="54" customWidth="1"/>
    <col min="1799" max="1799" width="11.42578125" style="54" customWidth="1"/>
    <col min="1800" max="2048" width="9.140625" style="54"/>
    <col min="2049" max="2049" width="8.5703125" style="54" customWidth="1"/>
    <col min="2050" max="2050" width="38.42578125" style="54" customWidth="1"/>
    <col min="2051" max="2052" width="9.140625" style="54"/>
    <col min="2053" max="2053" width="14.5703125" style="54" customWidth="1"/>
    <col min="2054" max="2054" width="17.42578125" style="54" customWidth="1"/>
    <col min="2055" max="2055" width="11.42578125" style="54" customWidth="1"/>
    <col min="2056" max="2304" width="9.140625" style="54"/>
    <col min="2305" max="2305" width="8.5703125" style="54" customWidth="1"/>
    <col min="2306" max="2306" width="38.42578125" style="54" customWidth="1"/>
    <col min="2307" max="2308" width="9.140625" style="54"/>
    <col min="2309" max="2309" width="14.5703125" style="54" customWidth="1"/>
    <col min="2310" max="2310" width="17.42578125" style="54" customWidth="1"/>
    <col min="2311" max="2311" width="11.42578125" style="54" customWidth="1"/>
    <col min="2312" max="2560" width="9.140625" style="54"/>
    <col min="2561" max="2561" width="8.5703125" style="54" customWidth="1"/>
    <col min="2562" max="2562" width="38.42578125" style="54" customWidth="1"/>
    <col min="2563" max="2564" width="9.140625" style="54"/>
    <col min="2565" max="2565" width="14.5703125" style="54" customWidth="1"/>
    <col min="2566" max="2566" width="17.42578125" style="54" customWidth="1"/>
    <col min="2567" max="2567" width="11.42578125" style="54" customWidth="1"/>
    <col min="2568" max="2816" width="9.140625" style="54"/>
    <col min="2817" max="2817" width="8.5703125" style="54" customWidth="1"/>
    <col min="2818" max="2818" width="38.42578125" style="54" customWidth="1"/>
    <col min="2819" max="2820" width="9.140625" style="54"/>
    <col min="2821" max="2821" width="14.5703125" style="54" customWidth="1"/>
    <col min="2822" max="2822" width="17.42578125" style="54" customWidth="1"/>
    <col min="2823" max="2823" width="11.42578125" style="54" customWidth="1"/>
    <col min="2824" max="3072" width="9.140625" style="54"/>
    <col min="3073" max="3073" width="8.5703125" style="54" customWidth="1"/>
    <col min="3074" max="3074" width="38.42578125" style="54" customWidth="1"/>
    <col min="3075" max="3076" width="9.140625" style="54"/>
    <col min="3077" max="3077" width="14.5703125" style="54" customWidth="1"/>
    <col min="3078" max="3078" width="17.42578125" style="54" customWidth="1"/>
    <col min="3079" max="3079" width="11.42578125" style="54" customWidth="1"/>
    <col min="3080" max="3328" width="9.140625" style="54"/>
    <col min="3329" max="3329" width="8.5703125" style="54" customWidth="1"/>
    <col min="3330" max="3330" width="38.42578125" style="54" customWidth="1"/>
    <col min="3331" max="3332" width="9.140625" style="54"/>
    <col min="3333" max="3333" width="14.5703125" style="54" customWidth="1"/>
    <col min="3334" max="3334" width="17.42578125" style="54" customWidth="1"/>
    <col min="3335" max="3335" width="11.42578125" style="54" customWidth="1"/>
    <col min="3336" max="3584" width="9.140625" style="54"/>
    <col min="3585" max="3585" width="8.5703125" style="54" customWidth="1"/>
    <col min="3586" max="3586" width="38.42578125" style="54" customWidth="1"/>
    <col min="3587" max="3588" width="9.140625" style="54"/>
    <col min="3589" max="3589" width="14.5703125" style="54" customWidth="1"/>
    <col min="3590" max="3590" width="17.42578125" style="54" customWidth="1"/>
    <col min="3591" max="3591" width="11.42578125" style="54" customWidth="1"/>
    <col min="3592" max="3840" width="9.140625" style="54"/>
    <col min="3841" max="3841" width="8.5703125" style="54" customWidth="1"/>
    <col min="3842" max="3842" width="38.42578125" style="54" customWidth="1"/>
    <col min="3843" max="3844" width="9.140625" style="54"/>
    <col min="3845" max="3845" width="14.5703125" style="54" customWidth="1"/>
    <col min="3846" max="3846" width="17.42578125" style="54" customWidth="1"/>
    <col min="3847" max="3847" width="11.42578125" style="54" customWidth="1"/>
    <col min="3848" max="4096" width="9.140625" style="54"/>
    <col min="4097" max="4097" width="8.5703125" style="54" customWidth="1"/>
    <col min="4098" max="4098" width="38.42578125" style="54" customWidth="1"/>
    <col min="4099" max="4100" width="9.140625" style="54"/>
    <col min="4101" max="4101" width="14.5703125" style="54" customWidth="1"/>
    <col min="4102" max="4102" width="17.42578125" style="54" customWidth="1"/>
    <col min="4103" max="4103" width="11.42578125" style="54" customWidth="1"/>
    <col min="4104" max="4352" width="9.140625" style="54"/>
    <col min="4353" max="4353" width="8.5703125" style="54" customWidth="1"/>
    <col min="4354" max="4354" width="38.42578125" style="54" customWidth="1"/>
    <col min="4355" max="4356" width="9.140625" style="54"/>
    <col min="4357" max="4357" width="14.5703125" style="54" customWidth="1"/>
    <col min="4358" max="4358" width="17.42578125" style="54" customWidth="1"/>
    <col min="4359" max="4359" width="11.42578125" style="54" customWidth="1"/>
    <col min="4360" max="4608" width="9.140625" style="54"/>
    <col min="4609" max="4609" width="8.5703125" style="54" customWidth="1"/>
    <col min="4610" max="4610" width="38.42578125" style="54" customWidth="1"/>
    <col min="4611" max="4612" width="9.140625" style="54"/>
    <col min="4613" max="4613" width="14.5703125" style="54" customWidth="1"/>
    <col min="4614" max="4614" width="17.42578125" style="54" customWidth="1"/>
    <col min="4615" max="4615" width="11.42578125" style="54" customWidth="1"/>
    <col min="4616" max="4864" width="9.140625" style="54"/>
    <col min="4865" max="4865" width="8.5703125" style="54" customWidth="1"/>
    <col min="4866" max="4866" width="38.42578125" style="54" customWidth="1"/>
    <col min="4867" max="4868" width="9.140625" style="54"/>
    <col min="4869" max="4869" width="14.5703125" style="54" customWidth="1"/>
    <col min="4870" max="4870" width="17.42578125" style="54" customWidth="1"/>
    <col min="4871" max="4871" width="11.42578125" style="54" customWidth="1"/>
    <col min="4872" max="5120" width="9.140625" style="54"/>
    <col min="5121" max="5121" width="8.5703125" style="54" customWidth="1"/>
    <col min="5122" max="5122" width="38.42578125" style="54" customWidth="1"/>
    <col min="5123" max="5124" width="9.140625" style="54"/>
    <col min="5125" max="5125" width="14.5703125" style="54" customWidth="1"/>
    <col min="5126" max="5126" width="17.42578125" style="54" customWidth="1"/>
    <col min="5127" max="5127" width="11.42578125" style="54" customWidth="1"/>
    <col min="5128" max="5376" width="9.140625" style="54"/>
    <col min="5377" max="5377" width="8.5703125" style="54" customWidth="1"/>
    <col min="5378" max="5378" width="38.42578125" style="54" customWidth="1"/>
    <col min="5379" max="5380" width="9.140625" style="54"/>
    <col min="5381" max="5381" width="14.5703125" style="54" customWidth="1"/>
    <col min="5382" max="5382" width="17.42578125" style="54" customWidth="1"/>
    <col min="5383" max="5383" width="11.42578125" style="54" customWidth="1"/>
    <col min="5384" max="5632" width="9.140625" style="54"/>
    <col min="5633" max="5633" width="8.5703125" style="54" customWidth="1"/>
    <col min="5634" max="5634" width="38.42578125" style="54" customWidth="1"/>
    <col min="5635" max="5636" width="9.140625" style="54"/>
    <col min="5637" max="5637" width="14.5703125" style="54" customWidth="1"/>
    <col min="5638" max="5638" width="17.42578125" style="54" customWidth="1"/>
    <col min="5639" max="5639" width="11.42578125" style="54" customWidth="1"/>
    <col min="5640" max="5888" width="9.140625" style="54"/>
    <col min="5889" max="5889" width="8.5703125" style="54" customWidth="1"/>
    <col min="5890" max="5890" width="38.42578125" style="54" customWidth="1"/>
    <col min="5891" max="5892" width="9.140625" style="54"/>
    <col min="5893" max="5893" width="14.5703125" style="54" customWidth="1"/>
    <col min="5894" max="5894" width="17.42578125" style="54" customWidth="1"/>
    <col min="5895" max="5895" width="11.42578125" style="54" customWidth="1"/>
    <col min="5896" max="6144" width="9.140625" style="54"/>
    <col min="6145" max="6145" width="8.5703125" style="54" customWidth="1"/>
    <col min="6146" max="6146" width="38.42578125" style="54" customWidth="1"/>
    <col min="6147" max="6148" width="9.140625" style="54"/>
    <col min="6149" max="6149" width="14.5703125" style="54" customWidth="1"/>
    <col min="6150" max="6150" width="17.42578125" style="54" customWidth="1"/>
    <col min="6151" max="6151" width="11.42578125" style="54" customWidth="1"/>
    <col min="6152" max="6400" width="9.140625" style="54"/>
    <col min="6401" max="6401" width="8.5703125" style="54" customWidth="1"/>
    <col min="6402" max="6402" width="38.42578125" style="54" customWidth="1"/>
    <col min="6403" max="6404" width="9.140625" style="54"/>
    <col min="6405" max="6405" width="14.5703125" style="54" customWidth="1"/>
    <col min="6406" max="6406" width="17.42578125" style="54" customWidth="1"/>
    <col min="6407" max="6407" width="11.42578125" style="54" customWidth="1"/>
    <col min="6408" max="6656" width="9.140625" style="54"/>
    <col min="6657" max="6657" width="8.5703125" style="54" customWidth="1"/>
    <col min="6658" max="6658" width="38.42578125" style="54" customWidth="1"/>
    <col min="6659" max="6660" width="9.140625" style="54"/>
    <col min="6661" max="6661" width="14.5703125" style="54" customWidth="1"/>
    <col min="6662" max="6662" width="17.42578125" style="54" customWidth="1"/>
    <col min="6663" max="6663" width="11.42578125" style="54" customWidth="1"/>
    <col min="6664" max="6912" width="9.140625" style="54"/>
    <col min="6913" max="6913" width="8.5703125" style="54" customWidth="1"/>
    <col min="6914" max="6914" width="38.42578125" style="54" customWidth="1"/>
    <col min="6915" max="6916" width="9.140625" style="54"/>
    <col min="6917" max="6917" width="14.5703125" style="54" customWidth="1"/>
    <col min="6918" max="6918" width="17.42578125" style="54" customWidth="1"/>
    <col min="6919" max="6919" width="11.42578125" style="54" customWidth="1"/>
    <col min="6920" max="7168" width="9.140625" style="54"/>
    <col min="7169" max="7169" width="8.5703125" style="54" customWidth="1"/>
    <col min="7170" max="7170" width="38.42578125" style="54" customWidth="1"/>
    <col min="7171" max="7172" width="9.140625" style="54"/>
    <col min="7173" max="7173" width="14.5703125" style="54" customWidth="1"/>
    <col min="7174" max="7174" width="17.42578125" style="54" customWidth="1"/>
    <col min="7175" max="7175" width="11.42578125" style="54" customWidth="1"/>
    <col min="7176" max="7424" width="9.140625" style="54"/>
    <col min="7425" max="7425" width="8.5703125" style="54" customWidth="1"/>
    <col min="7426" max="7426" width="38.42578125" style="54" customWidth="1"/>
    <col min="7427" max="7428" width="9.140625" style="54"/>
    <col min="7429" max="7429" width="14.5703125" style="54" customWidth="1"/>
    <col min="7430" max="7430" width="17.42578125" style="54" customWidth="1"/>
    <col min="7431" max="7431" width="11.42578125" style="54" customWidth="1"/>
    <col min="7432" max="7680" width="9.140625" style="54"/>
    <col min="7681" max="7681" width="8.5703125" style="54" customWidth="1"/>
    <col min="7682" max="7682" width="38.42578125" style="54" customWidth="1"/>
    <col min="7683" max="7684" width="9.140625" style="54"/>
    <col min="7685" max="7685" width="14.5703125" style="54" customWidth="1"/>
    <col min="7686" max="7686" width="17.42578125" style="54" customWidth="1"/>
    <col min="7687" max="7687" width="11.42578125" style="54" customWidth="1"/>
    <col min="7688" max="7936" width="9.140625" style="54"/>
    <col min="7937" max="7937" width="8.5703125" style="54" customWidth="1"/>
    <col min="7938" max="7938" width="38.42578125" style="54" customWidth="1"/>
    <col min="7939" max="7940" width="9.140625" style="54"/>
    <col min="7941" max="7941" width="14.5703125" style="54" customWidth="1"/>
    <col min="7942" max="7942" width="17.42578125" style="54" customWidth="1"/>
    <col min="7943" max="7943" width="11.42578125" style="54" customWidth="1"/>
    <col min="7944" max="8192" width="9.140625" style="54"/>
    <col min="8193" max="8193" width="8.5703125" style="54" customWidth="1"/>
    <col min="8194" max="8194" width="38.42578125" style="54" customWidth="1"/>
    <col min="8195" max="8196" width="9.140625" style="54"/>
    <col min="8197" max="8197" width="14.5703125" style="54" customWidth="1"/>
    <col min="8198" max="8198" width="17.42578125" style="54" customWidth="1"/>
    <col min="8199" max="8199" width="11.42578125" style="54" customWidth="1"/>
    <col min="8200" max="8448" width="9.140625" style="54"/>
    <col min="8449" max="8449" width="8.5703125" style="54" customWidth="1"/>
    <col min="8450" max="8450" width="38.42578125" style="54" customWidth="1"/>
    <col min="8451" max="8452" width="9.140625" style="54"/>
    <col min="8453" max="8453" width="14.5703125" style="54" customWidth="1"/>
    <col min="8454" max="8454" width="17.42578125" style="54" customWidth="1"/>
    <col min="8455" max="8455" width="11.42578125" style="54" customWidth="1"/>
    <col min="8456" max="8704" width="9.140625" style="54"/>
    <col min="8705" max="8705" width="8.5703125" style="54" customWidth="1"/>
    <col min="8706" max="8706" width="38.42578125" style="54" customWidth="1"/>
    <col min="8707" max="8708" width="9.140625" style="54"/>
    <col min="8709" max="8709" width="14.5703125" style="54" customWidth="1"/>
    <col min="8710" max="8710" width="17.42578125" style="54" customWidth="1"/>
    <col min="8711" max="8711" width="11.42578125" style="54" customWidth="1"/>
    <col min="8712" max="8960" width="9.140625" style="54"/>
    <col min="8961" max="8961" width="8.5703125" style="54" customWidth="1"/>
    <col min="8962" max="8962" width="38.42578125" style="54" customWidth="1"/>
    <col min="8963" max="8964" width="9.140625" style="54"/>
    <col min="8965" max="8965" width="14.5703125" style="54" customWidth="1"/>
    <col min="8966" max="8966" width="17.42578125" style="54" customWidth="1"/>
    <col min="8967" max="8967" width="11.42578125" style="54" customWidth="1"/>
    <col min="8968" max="9216" width="9.140625" style="54"/>
    <col min="9217" max="9217" width="8.5703125" style="54" customWidth="1"/>
    <col min="9218" max="9218" width="38.42578125" style="54" customWidth="1"/>
    <col min="9219" max="9220" width="9.140625" style="54"/>
    <col min="9221" max="9221" width="14.5703125" style="54" customWidth="1"/>
    <col min="9222" max="9222" width="17.42578125" style="54" customWidth="1"/>
    <col min="9223" max="9223" width="11.42578125" style="54" customWidth="1"/>
    <col min="9224" max="9472" width="9.140625" style="54"/>
    <col min="9473" max="9473" width="8.5703125" style="54" customWidth="1"/>
    <col min="9474" max="9474" width="38.42578125" style="54" customWidth="1"/>
    <col min="9475" max="9476" width="9.140625" style="54"/>
    <col min="9477" max="9477" width="14.5703125" style="54" customWidth="1"/>
    <col min="9478" max="9478" width="17.42578125" style="54" customWidth="1"/>
    <col min="9479" max="9479" width="11.42578125" style="54" customWidth="1"/>
    <col min="9480" max="9728" width="9.140625" style="54"/>
    <col min="9729" max="9729" width="8.5703125" style="54" customWidth="1"/>
    <col min="9730" max="9730" width="38.42578125" style="54" customWidth="1"/>
    <col min="9731" max="9732" width="9.140625" style="54"/>
    <col min="9733" max="9733" width="14.5703125" style="54" customWidth="1"/>
    <col min="9734" max="9734" width="17.42578125" style="54" customWidth="1"/>
    <col min="9735" max="9735" width="11.42578125" style="54" customWidth="1"/>
    <col min="9736" max="9984" width="9.140625" style="54"/>
    <col min="9985" max="9985" width="8.5703125" style="54" customWidth="1"/>
    <col min="9986" max="9986" width="38.42578125" style="54" customWidth="1"/>
    <col min="9987" max="9988" width="9.140625" style="54"/>
    <col min="9989" max="9989" width="14.5703125" style="54" customWidth="1"/>
    <col min="9990" max="9990" width="17.42578125" style="54" customWidth="1"/>
    <col min="9991" max="9991" width="11.42578125" style="54" customWidth="1"/>
    <col min="9992" max="10240" width="9.140625" style="54"/>
    <col min="10241" max="10241" width="8.5703125" style="54" customWidth="1"/>
    <col min="10242" max="10242" width="38.42578125" style="54" customWidth="1"/>
    <col min="10243" max="10244" width="9.140625" style="54"/>
    <col min="10245" max="10245" width="14.5703125" style="54" customWidth="1"/>
    <col min="10246" max="10246" width="17.42578125" style="54" customWidth="1"/>
    <col min="10247" max="10247" width="11.42578125" style="54" customWidth="1"/>
    <col min="10248" max="10496" width="9.140625" style="54"/>
    <col min="10497" max="10497" width="8.5703125" style="54" customWidth="1"/>
    <col min="10498" max="10498" width="38.42578125" style="54" customWidth="1"/>
    <col min="10499" max="10500" width="9.140625" style="54"/>
    <col min="10501" max="10501" width="14.5703125" style="54" customWidth="1"/>
    <col min="10502" max="10502" width="17.42578125" style="54" customWidth="1"/>
    <col min="10503" max="10503" width="11.42578125" style="54" customWidth="1"/>
    <col min="10504" max="10752" width="9.140625" style="54"/>
    <col min="10753" max="10753" width="8.5703125" style="54" customWidth="1"/>
    <col min="10754" max="10754" width="38.42578125" style="54" customWidth="1"/>
    <col min="10755" max="10756" width="9.140625" style="54"/>
    <col min="10757" max="10757" width="14.5703125" style="54" customWidth="1"/>
    <col min="10758" max="10758" width="17.42578125" style="54" customWidth="1"/>
    <col min="10759" max="10759" width="11.42578125" style="54" customWidth="1"/>
    <col min="10760" max="11008" width="9.140625" style="54"/>
    <col min="11009" max="11009" width="8.5703125" style="54" customWidth="1"/>
    <col min="11010" max="11010" width="38.42578125" style="54" customWidth="1"/>
    <col min="11011" max="11012" width="9.140625" style="54"/>
    <col min="11013" max="11013" width="14.5703125" style="54" customWidth="1"/>
    <col min="11014" max="11014" width="17.42578125" style="54" customWidth="1"/>
    <col min="11015" max="11015" width="11.42578125" style="54" customWidth="1"/>
    <col min="11016" max="11264" width="9.140625" style="54"/>
    <col min="11265" max="11265" width="8.5703125" style="54" customWidth="1"/>
    <col min="11266" max="11266" width="38.42578125" style="54" customWidth="1"/>
    <col min="11267" max="11268" width="9.140625" style="54"/>
    <col min="11269" max="11269" width="14.5703125" style="54" customWidth="1"/>
    <col min="11270" max="11270" width="17.42578125" style="54" customWidth="1"/>
    <col min="11271" max="11271" width="11.42578125" style="54" customWidth="1"/>
    <col min="11272" max="11520" width="9.140625" style="54"/>
    <col min="11521" max="11521" width="8.5703125" style="54" customWidth="1"/>
    <col min="11522" max="11522" width="38.42578125" style="54" customWidth="1"/>
    <col min="11523" max="11524" width="9.140625" style="54"/>
    <col min="11525" max="11525" width="14.5703125" style="54" customWidth="1"/>
    <col min="11526" max="11526" width="17.42578125" style="54" customWidth="1"/>
    <col min="11527" max="11527" width="11.42578125" style="54" customWidth="1"/>
    <col min="11528" max="11776" width="9.140625" style="54"/>
    <col min="11777" max="11777" width="8.5703125" style="54" customWidth="1"/>
    <col min="11778" max="11778" width="38.42578125" style="54" customWidth="1"/>
    <col min="11779" max="11780" width="9.140625" style="54"/>
    <col min="11781" max="11781" width="14.5703125" style="54" customWidth="1"/>
    <col min="11782" max="11782" width="17.42578125" style="54" customWidth="1"/>
    <col min="11783" max="11783" width="11.42578125" style="54" customWidth="1"/>
    <col min="11784" max="12032" width="9.140625" style="54"/>
    <col min="12033" max="12033" width="8.5703125" style="54" customWidth="1"/>
    <col min="12034" max="12034" width="38.42578125" style="54" customWidth="1"/>
    <col min="12035" max="12036" width="9.140625" style="54"/>
    <col min="12037" max="12037" width="14.5703125" style="54" customWidth="1"/>
    <col min="12038" max="12038" width="17.42578125" style="54" customWidth="1"/>
    <col min="12039" max="12039" width="11.42578125" style="54" customWidth="1"/>
    <col min="12040" max="12288" width="9.140625" style="54"/>
    <col min="12289" max="12289" width="8.5703125" style="54" customWidth="1"/>
    <col min="12290" max="12290" width="38.42578125" style="54" customWidth="1"/>
    <col min="12291" max="12292" width="9.140625" style="54"/>
    <col min="12293" max="12293" width="14.5703125" style="54" customWidth="1"/>
    <col min="12294" max="12294" width="17.42578125" style="54" customWidth="1"/>
    <col min="12295" max="12295" width="11.42578125" style="54" customWidth="1"/>
    <col min="12296" max="12544" width="9.140625" style="54"/>
    <col min="12545" max="12545" width="8.5703125" style="54" customWidth="1"/>
    <col min="12546" max="12546" width="38.42578125" style="54" customWidth="1"/>
    <col min="12547" max="12548" width="9.140625" style="54"/>
    <col min="12549" max="12549" width="14.5703125" style="54" customWidth="1"/>
    <col min="12550" max="12550" width="17.42578125" style="54" customWidth="1"/>
    <col min="12551" max="12551" width="11.42578125" style="54" customWidth="1"/>
    <col min="12552" max="12800" width="9.140625" style="54"/>
    <col min="12801" max="12801" width="8.5703125" style="54" customWidth="1"/>
    <col min="12802" max="12802" width="38.42578125" style="54" customWidth="1"/>
    <col min="12803" max="12804" width="9.140625" style="54"/>
    <col min="12805" max="12805" width="14.5703125" style="54" customWidth="1"/>
    <col min="12806" max="12806" width="17.42578125" style="54" customWidth="1"/>
    <col min="12807" max="12807" width="11.42578125" style="54" customWidth="1"/>
    <col min="12808" max="13056" width="9.140625" style="54"/>
    <col min="13057" max="13057" width="8.5703125" style="54" customWidth="1"/>
    <col min="13058" max="13058" width="38.42578125" style="54" customWidth="1"/>
    <col min="13059" max="13060" width="9.140625" style="54"/>
    <col min="13061" max="13061" width="14.5703125" style="54" customWidth="1"/>
    <col min="13062" max="13062" width="17.42578125" style="54" customWidth="1"/>
    <col min="13063" max="13063" width="11.42578125" style="54" customWidth="1"/>
    <col min="13064" max="13312" width="9.140625" style="54"/>
    <col min="13313" max="13313" width="8.5703125" style="54" customWidth="1"/>
    <col min="13314" max="13314" width="38.42578125" style="54" customWidth="1"/>
    <col min="13315" max="13316" width="9.140625" style="54"/>
    <col min="13317" max="13317" width="14.5703125" style="54" customWidth="1"/>
    <col min="13318" max="13318" width="17.42578125" style="54" customWidth="1"/>
    <col min="13319" max="13319" width="11.42578125" style="54" customWidth="1"/>
    <col min="13320" max="13568" width="9.140625" style="54"/>
    <col min="13569" max="13569" width="8.5703125" style="54" customWidth="1"/>
    <col min="13570" max="13570" width="38.42578125" style="54" customWidth="1"/>
    <col min="13571" max="13572" width="9.140625" style="54"/>
    <col min="13573" max="13573" width="14.5703125" style="54" customWidth="1"/>
    <col min="13574" max="13574" width="17.42578125" style="54" customWidth="1"/>
    <col min="13575" max="13575" width="11.42578125" style="54" customWidth="1"/>
    <col min="13576" max="13824" width="9.140625" style="54"/>
    <col min="13825" max="13825" width="8.5703125" style="54" customWidth="1"/>
    <col min="13826" max="13826" width="38.42578125" style="54" customWidth="1"/>
    <col min="13827" max="13828" width="9.140625" style="54"/>
    <col min="13829" max="13829" width="14.5703125" style="54" customWidth="1"/>
    <col min="13830" max="13830" width="17.42578125" style="54" customWidth="1"/>
    <col min="13831" max="13831" width="11.42578125" style="54" customWidth="1"/>
    <col min="13832" max="14080" width="9.140625" style="54"/>
    <col min="14081" max="14081" width="8.5703125" style="54" customWidth="1"/>
    <col min="14082" max="14082" width="38.42578125" style="54" customWidth="1"/>
    <col min="14083" max="14084" width="9.140625" style="54"/>
    <col min="14085" max="14085" width="14.5703125" style="54" customWidth="1"/>
    <col min="14086" max="14086" width="17.42578125" style="54" customWidth="1"/>
    <col min="14087" max="14087" width="11.42578125" style="54" customWidth="1"/>
    <col min="14088" max="14336" width="9.140625" style="54"/>
    <col min="14337" max="14337" width="8.5703125" style="54" customWidth="1"/>
    <col min="14338" max="14338" width="38.42578125" style="54" customWidth="1"/>
    <col min="14339" max="14340" width="9.140625" style="54"/>
    <col min="14341" max="14341" width="14.5703125" style="54" customWidth="1"/>
    <col min="14342" max="14342" width="17.42578125" style="54" customWidth="1"/>
    <col min="14343" max="14343" width="11.42578125" style="54" customWidth="1"/>
    <col min="14344" max="14592" width="9.140625" style="54"/>
    <col min="14593" max="14593" width="8.5703125" style="54" customWidth="1"/>
    <col min="14594" max="14594" width="38.42578125" style="54" customWidth="1"/>
    <col min="14595" max="14596" width="9.140625" style="54"/>
    <col min="14597" max="14597" width="14.5703125" style="54" customWidth="1"/>
    <col min="14598" max="14598" width="17.42578125" style="54" customWidth="1"/>
    <col min="14599" max="14599" width="11.42578125" style="54" customWidth="1"/>
    <col min="14600" max="14848" width="9.140625" style="54"/>
    <col min="14849" max="14849" width="8.5703125" style="54" customWidth="1"/>
    <col min="14850" max="14850" width="38.42578125" style="54" customWidth="1"/>
    <col min="14851" max="14852" width="9.140625" style="54"/>
    <col min="14853" max="14853" width="14.5703125" style="54" customWidth="1"/>
    <col min="14854" max="14854" width="17.42578125" style="54" customWidth="1"/>
    <col min="14855" max="14855" width="11.42578125" style="54" customWidth="1"/>
    <col min="14856" max="15104" width="9.140625" style="54"/>
    <col min="15105" max="15105" width="8.5703125" style="54" customWidth="1"/>
    <col min="15106" max="15106" width="38.42578125" style="54" customWidth="1"/>
    <col min="15107" max="15108" width="9.140625" style="54"/>
    <col min="15109" max="15109" width="14.5703125" style="54" customWidth="1"/>
    <col min="15110" max="15110" width="17.42578125" style="54" customWidth="1"/>
    <col min="15111" max="15111" width="11.42578125" style="54" customWidth="1"/>
    <col min="15112" max="15360" width="9.140625" style="54"/>
    <col min="15361" max="15361" width="8.5703125" style="54" customWidth="1"/>
    <col min="15362" max="15362" width="38.42578125" style="54" customWidth="1"/>
    <col min="15363" max="15364" width="9.140625" style="54"/>
    <col min="15365" max="15365" width="14.5703125" style="54" customWidth="1"/>
    <col min="15366" max="15366" width="17.42578125" style="54" customWidth="1"/>
    <col min="15367" max="15367" width="11.42578125" style="54" customWidth="1"/>
    <col min="15368" max="15616" width="9.140625" style="54"/>
    <col min="15617" max="15617" width="8.5703125" style="54" customWidth="1"/>
    <col min="15618" max="15618" width="38.42578125" style="54" customWidth="1"/>
    <col min="15619" max="15620" width="9.140625" style="54"/>
    <col min="15621" max="15621" width="14.5703125" style="54" customWidth="1"/>
    <col min="15622" max="15622" width="17.42578125" style="54" customWidth="1"/>
    <col min="15623" max="15623" width="11.42578125" style="54" customWidth="1"/>
    <col min="15624" max="15872" width="9.140625" style="54"/>
    <col min="15873" max="15873" width="8.5703125" style="54" customWidth="1"/>
    <col min="15874" max="15874" width="38.42578125" style="54" customWidth="1"/>
    <col min="15875" max="15876" width="9.140625" style="54"/>
    <col min="15877" max="15877" width="14.5703125" style="54" customWidth="1"/>
    <col min="15878" max="15878" width="17.42578125" style="54" customWidth="1"/>
    <col min="15879" max="15879" width="11.42578125" style="54" customWidth="1"/>
    <col min="15880" max="16128" width="9.140625" style="54"/>
    <col min="16129" max="16129" width="8.5703125" style="54" customWidth="1"/>
    <col min="16130" max="16130" width="38.42578125" style="54" customWidth="1"/>
    <col min="16131" max="16132" width="9.140625" style="54"/>
    <col min="16133" max="16133" width="14.5703125" style="54" customWidth="1"/>
    <col min="16134" max="16134" width="17.42578125" style="54" customWidth="1"/>
    <col min="16135" max="16135" width="11.42578125" style="54" customWidth="1"/>
    <col min="16136" max="16384" width="9.140625" style="54"/>
  </cols>
  <sheetData>
    <row r="1" spans="1:6" ht="50.45" customHeight="1" x14ac:dyDescent="0.2">
      <c r="A1" s="1" t="s">
        <v>0</v>
      </c>
      <c r="B1" s="2"/>
      <c r="C1" s="2"/>
      <c r="D1" s="2"/>
      <c r="E1" s="2"/>
      <c r="F1" s="3"/>
    </row>
    <row r="2" spans="1:6" ht="21.6" customHeight="1" x14ac:dyDescent="0.2">
      <c r="A2" s="5" t="s">
        <v>124</v>
      </c>
      <c r="B2" s="6"/>
      <c r="C2" s="6"/>
      <c r="D2" s="6"/>
      <c r="E2" s="6"/>
      <c r="F2" s="7"/>
    </row>
    <row r="3" spans="1:6" ht="30" x14ac:dyDescent="0.2">
      <c r="A3" s="8" t="s">
        <v>2</v>
      </c>
      <c r="B3" s="9" t="s">
        <v>3</v>
      </c>
      <c r="C3" s="8" t="s">
        <v>4</v>
      </c>
      <c r="D3" s="10" t="s">
        <v>125</v>
      </c>
      <c r="E3" s="8" t="s">
        <v>6</v>
      </c>
      <c r="F3" s="11" t="s">
        <v>7</v>
      </c>
    </row>
    <row r="4" spans="1:6" ht="15" x14ac:dyDescent="0.2">
      <c r="A4" s="8" t="s">
        <v>8</v>
      </c>
      <c r="B4" s="12" t="s">
        <v>9</v>
      </c>
      <c r="C4" s="13"/>
      <c r="D4" s="13"/>
      <c r="E4" s="13"/>
      <c r="F4" s="14"/>
    </row>
    <row r="5" spans="1:6" ht="15" x14ac:dyDescent="0.2">
      <c r="A5" s="15" t="s">
        <v>10</v>
      </c>
      <c r="B5" s="16" t="s">
        <v>11</v>
      </c>
      <c r="C5" s="15" t="s">
        <v>12</v>
      </c>
      <c r="D5" s="15">
        <v>1</v>
      </c>
      <c r="E5" s="17">
        <v>0</v>
      </c>
      <c r="F5" s="18">
        <f>E5*D5</f>
        <v>0</v>
      </c>
    </row>
    <row r="6" spans="1:6" ht="15" x14ac:dyDescent="0.2">
      <c r="A6" s="15" t="s">
        <v>13</v>
      </c>
      <c r="B6" s="16" t="s">
        <v>14</v>
      </c>
      <c r="C6" s="15" t="s">
        <v>12</v>
      </c>
      <c r="D6" s="15">
        <v>2</v>
      </c>
      <c r="E6" s="47">
        <v>0</v>
      </c>
      <c r="F6" s="18">
        <f t="shared" ref="F6:F7" si="0">E6*D6</f>
        <v>0</v>
      </c>
    </row>
    <row r="7" spans="1:6" ht="15" x14ac:dyDescent="0.2">
      <c r="A7" s="15" t="s">
        <v>15</v>
      </c>
      <c r="B7" s="19" t="s">
        <v>16</v>
      </c>
      <c r="C7" s="15" t="s">
        <v>17</v>
      </c>
      <c r="D7" s="15">
        <v>3</v>
      </c>
      <c r="E7" s="47">
        <v>0</v>
      </c>
      <c r="F7" s="18">
        <f t="shared" si="0"/>
        <v>0</v>
      </c>
    </row>
    <row r="8" spans="1:6" ht="15.75" x14ac:dyDescent="0.2">
      <c r="A8" s="20" t="s">
        <v>18</v>
      </c>
      <c r="B8" s="21"/>
      <c r="C8" s="22"/>
      <c r="D8" s="23"/>
      <c r="E8" s="24"/>
      <c r="F8" s="25">
        <f>SUM(F5:F7)</f>
        <v>0</v>
      </c>
    </row>
    <row r="9" spans="1:6" ht="15" x14ac:dyDescent="0.2">
      <c r="A9" s="8" t="s">
        <v>19</v>
      </c>
      <c r="B9" s="12" t="s">
        <v>20</v>
      </c>
      <c r="C9" s="13"/>
      <c r="D9" s="13"/>
      <c r="E9" s="13"/>
      <c r="F9" s="14"/>
    </row>
    <row r="10" spans="1:6" ht="30" x14ac:dyDescent="0.2">
      <c r="A10" s="26" t="s">
        <v>21</v>
      </c>
      <c r="B10" s="27" t="s">
        <v>22</v>
      </c>
      <c r="C10" s="26" t="s">
        <v>23</v>
      </c>
      <c r="D10" s="26">
        <v>306</v>
      </c>
      <c r="E10" s="47">
        <v>0</v>
      </c>
      <c r="F10" s="28">
        <f>E10*D10</f>
        <v>0</v>
      </c>
    </row>
    <row r="11" spans="1:6" ht="15" x14ac:dyDescent="0.2">
      <c r="A11" s="15" t="s">
        <v>24</v>
      </c>
      <c r="B11" s="16" t="s">
        <v>25</v>
      </c>
      <c r="C11" s="15" t="s">
        <v>23</v>
      </c>
      <c r="D11" s="15">
        <v>234</v>
      </c>
      <c r="E11" s="47">
        <v>0</v>
      </c>
      <c r="F11" s="18">
        <f t="shared" ref="F11:F16" si="1">E11*D11</f>
        <v>0</v>
      </c>
    </row>
    <row r="12" spans="1:6" ht="15" x14ac:dyDescent="0.2">
      <c r="A12" s="15" t="s">
        <v>26</v>
      </c>
      <c r="B12" s="16" t="s">
        <v>27</v>
      </c>
      <c r="C12" s="15" t="s">
        <v>23</v>
      </c>
      <c r="D12" s="15">
        <v>66</v>
      </c>
      <c r="E12" s="47">
        <v>0</v>
      </c>
      <c r="F12" s="18">
        <f t="shared" si="1"/>
        <v>0</v>
      </c>
    </row>
    <row r="13" spans="1:6" ht="30" x14ac:dyDescent="0.2">
      <c r="A13" s="15" t="s">
        <v>28</v>
      </c>
      <c r="B13" s="29" t="s">
        <v>29</v>
      </c>
      <c r="C13" s="15" t="s">
        <v>23</v>
      </c>
      <c r="D13" s="15">
        <v>6</v>
      </c>
      <c r="E13" s="47">
        <v>0</v>
      </c>
      <c r="F13" s="18">
        <f t="shared" si="1"/>
        <v>0</v>
      </c>
    </row>
    <row r="14" spans="1:6" ht="15" x14ac:dyDescent="0.2">
      <c r="A14" s="15" t="s">
        <v>30</v>
      </c>
      <c r="B14" s="19" t="s">
        <v>31</v>
      </c>
      <c r="C14" s="15" t="s">
        <v>32</v>
      </c>
      <c r="D14" s="15">
        <v>15</v>
      </c>
      <c r="E14" s="47">
        <v>0</v>
      </c>
      <c r="F14" s="18">
        <f t="shared" si="1"/>
        <v>0</v>
      </c>
    </row>
    <row r="15" spans="1:6" ht="15" x14ac:dyDescent="0.2">
      <c r="A15" s="15" t="s">
        <v>33</v>
      </c>
      <c r="B15" s="30" t="s">
        <v>34</v>
      </c>
      <c r="C15" s="31" t="s">
        <v>35</v>
      </c>
      <c r="D15" s="31">
        <v>9</v>
      </c>
      <c r="E15" s="47">
        <v>0</v>
      </c>
      <c r="F15" s="32">
        <f t="shared" si="1"/>
        <v>0</v>
      </c>
    </row>
    <row r="16" spans="1:6" ht="15" x14ac:dyDescent="0.2">
      <c r="A16" s="15" t="s">
        <v>36</v>
      </c>
      <c r="B16" s="33" t="s">
        <v>37</v>
      </c>
      <c r="C16" s="15" t="s">
        <v>12</v>
      </c>
      <c r="D16" s="15">
        <v>1</v>
      </c>
      <c r="E16" s="47">
        <v>0</v>
      </c>
      <c r="F16" s="32">
        <f t="shared" si="1"/>
        <v>0</v>
      </c>
    </row>
    <row r="17" spans="1:6" ht="15.75" x14ac:dyDescent="0.2">
      <c r="A17" s="20" t="s">
        <v>38</v>
      </c>
      <c r="B17" s="34"/>
      <c r="C17" s="22"/>
      <c r="D17" s="22"/>
      <c r="E17" s="24"/>
      <c r="F17" s="25">
        <f>SUM(F10:F16)</f>
        <v>0</v>
      </c>
    </row>
    <row r="18" spans="1:6" ht="15" x14ac:dyDescent="0.2">
      <c r="A18" s="8" t="s">
        <v>39</v>
      </c>
      <c r="B18" s="12" t="s">
        <v>40</v>
      </c>
      <c r="C18" s="13"/>
      <c r="D18" s="13"/>
      <c r="E18" s="13"/>
      <c r="F18" s="14"/>
    </row>
    <row r="19" spans="1:6" ht="37.5" customHeight="1" x14ac:dyDescent="0.2">
      <c r="A19" s="15" t="s">
        <v>41</v>
      </c>
      <c r="B19" s="35" t="s">
        <v>42</v>
      </c>
      <c r="C19" s="15" t="s">
        <v>43</v>
      </c>
      <c r="D19" s="15">
        <v>15</v>
      </c>
      <c r="E19" s="47">
        <v>0</v>
      </c>
      <c r="F19" s="18">
        <f>E19*D19</f>
        <v>0</v>
      </c>
    </row>
    <row r="20" spans="1:6" ht="15" x14ac:dyDescent="0.2">
      <c r="A20" s="15" t="s">
        <v>44</v>
      </c>
      <c r="B20" s="16" t="s">
        <v>45</v>
      </c>
      <c r="C20" s="15" t="s">
        <v>43</v>
      </c>
      <c r="D20" s="15">
        <v>18</v>
      </c>
      <c r="E20" s="47">
        <v>0</v>
      </c>
      <c r="F20" s="18">
        <f t="shared" ref="F20:F21" si="2">E20*D20</f>
        <v>0</v>
      </c>
    </row>
    <row r="21" spans="1:6" ht="15" x14ac:dyDescent="0.2">
      <c r="A21" s="15" t="s">
        <v>46</v>
      </c>
      <c r="B21" s="16" t="s">
        <v>47</v>
      </c>
      <c r="C21" s="15" t="s">
        <v>12</v>
      </c>
      <c r="D21" s="15">
        <v>3</v>
      </c>
      <c r="E21" s="47">
        <v>0</v>
      </c>
      <c r="F21" s="18">
        <f t="shared" si="2"/>
        <v>0</v>
      </c>
    </row>
    <row r="22" spans="1:6" ht="15.75" x14ac:dyDescent="0.2">
      <c r="A22" s="20" t="s">
        <v>48</v>
      </c>
      <c r="B22" s="34"/>
      <c r="C22" s="22"/>
      <c r="D22" s="36"/>
      <c r="E22" s="37"/>
      <c r="F22" s="25">
        <f>SUM(F19:F21)</f>
        <v>0</v>
      </c>
    </row>
    <row r="23" spans="1:6" ht="15" x14ac:dyDescent="0.2">
      <c r="A23" s="8" t="s">
        <v>49</v>
      </c>
      <c r="B23" s="12" t="s">
        <v>50</v>
      </c>
      <c r="C23" s="13"/>
      <c r="D23" s="13"/>
      <c r="E23" s="13"/>
      <c r="F23" s="14"/>
    </row>
    <row r="24" spans="1:6" ht="42.75" x14ac:dyDescent="0.2">
      <c r="A24" s="15" t="s">
        <v>51</v>
      </c>
      <c r="B24" s="38" t="s">
        <v>52</v>
      </c>
      <c r="C24" s="15" t="s">
        <v>53</v>
      </c>
      <c r="D24" s="15">
        <v>3</v>
      </c>
      <c r="E24" s="47">
        <v>0</v>
      </c>
      <c r="F24" s="18">
        <f>E24*D24</f>
        <v>0</v>
      </c>
    </row>
    <row r="25" spans="1:6" ht="15" x14ac:dyDescent="0.2">
      <c r="A25" s="15" t="s">
        <v>54</v>
      </c>
      <c r="B25" s="16" t="s">
        <v>126</v>
      </c>
      <c r="C25" s="15" t="s">
        <v>12</v>
      </c>
      <c r="D25" s="15">
        <v>3</v>
      </c>
      <c r="E25" s="47">
        <v>0</v>
      </c>
      <c r="F25" s="18">
        <f t="shared" ref="F25:F27" si="3">E25*D25</f>
        <v>0</v>
      </c>
    </row>
    <row r="26" spans="1:6" ht="15" x14ac:dyDescent="0.2">
      <c r="A26" s="15" t="s">
        <v>56</v>
      </c>
      <c r="B26" s="16" t="s">
        <v>57</v>
      </c>
      <c r="C26" s="15" t="s">
        <v>12</v>
      </c>
      <c r="D26" s="15">
        <v>3</v>
      </c>
      <c r="E26" s="47">
        <v>0</v>
      </c>
      <c r="F26" s="18">
        <f t="shared" si="3"/>
        <v>0</v>
      </c>
    </row>
    <row r="27" spans="1:6" ht="15" x14ac:dyDescent="0.2">
      <c r="A27" s="15" t="s">
        <v>58</v>
      </c>
      <c r="B27" s="16" t="s">
        <v>59</v>
      </c>
      <c r="C27" s="15" t="s">
        <v>12</v>
      </c>
      <c r="D27" s="15">
        <v>3</v>
      </c>
      <c r="E27" s="47">
        <v>0</v>
      </c>
      <c r="F27" s="18">
        <f t="shared" si="3"/>
        <v>0</v>
      </c>
    </row>
    <row r="28" spans="1:6" ht="15.75" x14ac:dyDescent="0.2">
      <c r="A28" s="20" t="s">
        <v>60</v>
      </c>
      <c r="B28" s="34"/>
      <c r="C28" s="22"/>
      <c r="D28" s="39"/>
      <c r="E28" s="40"/>
      <c r="F28" s="25">
        <f>SUM(F24:F27)</f>
        <v>0</v>
      </c>
    </row>
    <row r="29" spans="1:6" ht="18.75" x14ac:dyDescent="0.2">
      <c r="A29" s="8" t="s">
        <v>61</v>
      </c>
      <c r="B29" s="12" t="s">
        <v>62</v>
      </c>
      <c r="C29" s="13"/>
      <c r="D29" s="13"/>
      <c r="E29" s="13"/>
      <c r="F29" s="14"/>
    </row>
    <row r="30" spans="1:6" ht="18" x14ac:dyDescent="0.2">
      <c r="A30" s="41" t="s">
        <v>63</v>
      </c>
      <c r="B30" s="42" t="s">
        <v>64</v>
      </c>
      <c r="C30" s="41" t="s">
        <v>65</v>
      </c>
      <c r="D30" s="41">
        <v>1.2000000000000002</v>
      </c>
      <c r="E30" s="47">
        <v>0</v>
      </c>
      <c r="F30" s="43">
        <f t="shared" ref="F30:F39" si="4">E30*D30</f>
        <v>0</v>
      </c>
    </row>
    <row r="31" spans="1:6" ht="18" x14ac:dyDescent="0.2">
      <c r="A31" s="41" t="s">
        <v>66</v>
      </c>
      <c r="B31" s="42" t="s">
        <v>67</v>
      </c>
      <c r="C31" s="41" t="s">
        <v>65</v>
      </c>
      <c r="D31" s="41">
        <v>1.6500000000000001</v>
      </c>
      <c r="E31" s="47">
        <v>0</v>
      </c>
      <c r="F31" s="43">
        <f t="shared" si="4"/>
        <v>0</v>
      </c>
    </row>
    <row r="32" spans="1:6" ht="18" x14ac:dyDescent="0.2">
      <c r="A32" s="41" t="s">
        <v>68</v>
      </c>
      <c r="B32" s="42" t="s">
        <v>69</v>
      </c>
      <c r="C32" s="41" t="s">
        <v>65</v>
      </c>
      <c r="D32" s="41">
        <v>4.8000000000000007</v>
      </c>
      <c r="E32" s="47">
        <v>0</v>
      </c>
      <c r="F32" s="43">
        <f t="shared" si="4"/>
        <v>0</v>
      </c>
    </row>
    <row r="33" spans="1:6" ht="30" x14ac:dyDescent="0.2">
      <c r="A33" s="41" t="s">
        <v>70</v>
      </c>
      <c r="B33" s="35" t="s">
        <v>71</v>
      </c>
      <c r="C33" s="41" t="s">
        <v>53</v>
      </c>
      <c r="D33" s="41">
        <v>12</v>
      </c>
      <c r="E33" s="47">
        <v>0</v>
      </c>
      <c r="F33" s="43">
        <f t="shared" si="4"/>
        <v>0</v>
      </c>
    </row>
    <row r="34" spans="1:6" ht="30" x14ac:dyDescent="0.2">
      <c r="A34" s="41" t="s">
        <v>72</v>
      </c>
      <c r="B34" s="35" t="s">
        <v>73</v>
      </c>
      <c r="C34" s="41" t="s">
        <v>53</v>
      </c>
      <c r="D34" s="41">
        <v>6</v>
      </c>
      <c r="E34" s="47">
        <v>0</v>
      </c>
      <c r="F34" s="43">
        <f t="shared" si="4"/>
        <v>0</v>
      </c>
    </row>
    <row r="35" spans="1:6" ht="30" x14ac:dyDescent="0.2">
      <c r="A35" s="41" t="s">
        <v>74</v>
      </c>
      <c r="B35" s="35" t="s">
        <v>75</v>
      </c>
      <c r="C35" s="41" t="s">
        <v>53</v>
      </c>
      <c r="D35" s="41">
        <v>48</v>
      </c>
      <c r="E35" s="47">
        <v>0</v>
      </c>
      <c r="F35" s="43">
        <f t="shared" si="4"/>
        <v>0</v>
      </c>
    </row>
    <row r="36" spans="1:6" ht="45" x14ac:dyDescent="0.2">
      <c r="A36" s="41" t="s">
        <v>76</v>
      </c>
      <c r="B36" s="35" t="s">
        <v>77</v>
      </c>
      <c r="C36" s="41" t="s">
        <v>53</v>
      </c>
      <c r="D36" s="41">
        <v>6</v>
      </c>
      <c r="E36" s="47">
        <v>0</v>
      </c>
      <c r="F36" s="43">
        <f t="shared" si="4"/>
        <v>0</v>
      </c>
    </row>
    <row r="37" spans="1:6" ht="30" x14ac:dyDescent="0.2">
      <c r="A37" s="41" t="s">
        <v>78</v>
      </c>
      <c r="B37" s="35" t="s">
        <v>79</v>
      </c>
      <c r="C37" s="41" t="s">
        <v>12</v>
      </c>
      <c r="D37" s="41">
        <v>1</v>
      </c>
      <c r="E37" s="47">
        <v>0</v>
      </c>
      <c r="F37" s="43">
        <f t="shared" si="4"/>
        <v>0</v>
      </c>
    </row>
    <row r="38" spans="1:6" ht="45" x14ac:dyDescent="0.2">
      <c r="A38" s="41" t="s">
        <v>80</v>
      </c>
      <c r="B38" s="35" t="s">
        <v>81</v>
      </c>
      <c r="C38" s="41" t="s">
        <v>82</v>
      </c>
      <c r="D38" s="41">
        <v>18</v>
      </c>
      <c r="E38" s="47">
        <v>0</v>
      </c>
      <c r="F38" s="43">
        <f t="shared" si="4"/>
        <v>0</v>
      </c>
    </row>
    <row r="39" spans="1:6" ht="30" x14ac:dyDescent="0.2">
      <c r="A39" s="41" t="s">
        <v>83</v>
      </c>
      <c r="B39" s="35" t="s">
        <v>84</v>
      </c>
      <c r="C39" s="41" t="s">
        <v>53</v>
      </c>
      <c r="D39" s="41">
        <v>24</v>
      </c>
      <c r="E39" s="47">
        <v>0</v>
      </c>
      <c r="F39" s="43">
        <f t="shared" si="4"/>
        <v>0</v>
      </c>
    </row>
    <row r="40" spans="1:6" ht="15.75" x14ac:dyDescent="0.2">
      <c r="A40" s="20" t="s">
        <v>85</v>
      </c>
      <c r="B40" s="34"/>
      <c r="C40" s="22"/>
      <c r="D40" s="44"/>
      <c r="E40" s="45"/>
      <c r="F40" s="25">
        <f>SUM(F30:F39)</f>
        <v>0</v>
      </c>
    </row>
    <row r="41" spans="1:6" ht="15" x14ac:dyDescent="0.2">
      <c r="A41" s="8" t="s">
        <v>86</v>
      </c>
      <c r="B41" s="12" t="s">
        <v>87</v>
      </c>
      <c r="C41" s="13"/>
      <c r="D41" s="13"/>
      <c r="E41" s="13"/>
      <c r="F41" s="14"/>
    </row>
    <row r="42" spans="1:6" ht="30" x14ac:dyDescent="0.2">
      <c r="A42" s="41" t="s">
        <v>88</v>
      </c>
      <c r="B42" s="35" t="s">
        <v>89</v>
      </c>
      <c r="C42" s="41" t="s">
        <v>53</v>
      </c>
      <c r="D42" s="41">
        <v>3</v>
      </c>
      <c r="E42" s="47">
        <v>0</v>
      </c>
      <c r="F42" s="43">
        <f>E42*D42</f>
        <v>0</v>
      </c>
    </row>
    <row r="43" spans="1:6" ht="45" x14ac:dyDescent="0.2">
      <c r="A43" s="41" t="s">
        <v>90</v>
      </c>
      <c r="B43" s="35" t="s">
        <v>91</v>
      </c>
      <c r="C43" s="41" t="s">
        <v>82</v>
      </c>
      <c r="D43" s="46">
        <v>90</v>
      </c>
      <c r="E43" s="47">
        <v>0</v>
      </c>
      <c r="F43" s="43">
        <f>E43*D43</f>
        <v>0</v>
      </c>
    </row>
    <row r="44" spans="1:6" ht="15.75" x14ac:dyDescent="0.2">
      <c r="A44" s="20" t="s">
        <v>92</v>
      </c>
      <c r="B44" s="34"/>
      <c r="C44" s="22"/>
      <c r="D44" s="44"/>
      <c r="E44" s="45"/>
      <c r="F44" s="25">
        <f>SUM(F42:F43)</f>
        <v>0</v>
      </c>
    </row>
    <row r="45" spans="1:6" ht="15" x14ac:dyDescent="0.2">
      <c r="A45" s="8" t="s">
        <v>93</v>
      </c>
      <c r="B45" s="12" t="s">
        <v>94</v>
      </c>
      <c r="C45" s="13"/>
      <c r="D45" s="13"/>
      <c r="E45" s="13"/>
      <c r="F45" s="14"/>
    </row>
    <row r="46" spans="1:6" ht="15" x14ac:dyDescent="0.2">
      <c r="A46" s="41" t="s">
        <v>95</v>
      </c>
      <c r="B46" s="42" t="s">
        <v>96</v>
      </c>
      <c r="C46" s="41" t="s">
        <v>12</v>
      </c>
      <c r="D46" s="41">
        <v>5</v>
      </c>
      <c r="E46" s="47">
        <v>0</v>
      </c>
      <c r="F46" s="43">
        <f>E46*D46</f>
        <v>0</v>
      </c>
    </row>
    <row r="47" spans="1:6" ht="45" x14ac:dyDescent="0.2">
      <c r="A47" s="41" t="s">
        <v>97</v>
      </c>
      <c r="B47" s="35" t="s">
        <v>98</v>
      </c>
      <c r="C47" s="41" t="s">
        <v>82</v>
      </c>
      <c r="D47" s="41">
        <v>600</v>
      </c>
      <c r="E47" s="47">
        <v>0</v>
      </c>
      <c r="F47" s="43">
        <f>E47*D47</f>
        <v>0</v>
      </c>
    </row>
    <row r="48" spans="1:6" ht="15.75" x14ac:dyDescent="0.2">
      <c r="A48" s="20" t="s">
        <v>99</v>
      </c>
      <c r="B48" s="34"/>
      <c r="C48" s="22"/>
      <c r="D48" s="44"/>
      <c r="E48" s="45"/>
      <c r="F48" s="25">
        <f>SUM(F46:F47)</f>
        <v>0</v>
      </c>
    </row>
    <row r="49" spans="1:8" ht="15" x14ac:dyDescent="0.2">
      <c r="A49" s="8" t="s">
        <v>100</v>
      </c>
      <c r="B49" s="12" t="s">
        <v>101</v>
      </c>
      <c r="C49" s="13"/>
      <c r="D49" s="13"/>
      <c r="E49" s="13"/>
      <c r="F49" s="14"/>
    </row>
    <row r="50" spans="1:8" ht="15" x14ac:dyDescent="0.2">
      <c r="A50" s="41" t="s">
        <v>102</v>
      </c>
      <c r="B50" s="42" t="s">
        <v>103</v>
      </c>
      <c r="C50" s="41" t="s">
        <v>53</v>
      </c>
      <c r="D50" s="41">
        <v>6</v>
      </c>
      <c r="E50" s="47">
        <v>0</v>
      </c>
      <c r="F50" s="43">
        <f>E50*D50</f>
        <v>0</v>
      </c>
    </row>
    <row r="51" spans="1:8" ht="15" x14ac:dyDescent="0.2">
      <c r="A51" s="41" t="s">
        <v>104</v>
      </c>
      <c r="B51" s="42" t="s">
        <v>107</v>
      </c>
      <c r="C51" s="41" t="s">
        <v>53</v>
      </c>
      <c r="D51" s="41">
        <v>9</v>
      </c>
      <c r="E51" s="47">
        <v>0</v>
      </c>
      <c r="F51" s="43">
        <f>E51*D51</f>
        <v>0</v>
      </c>
    </row>
    <row r="52" spans="1:8" ht="15.75" x14ac:dyDescent="0.2">
      <c r="A52" s="20" t="s">
        <v>108</v>
      </c>
      <c r="B52" s="34"/>
      <c r="C52" s="22"/>
      <c r="D52" s="44"/>
      <c r="E52" s="45"/>
      <c r="F52" s="25">
        <f>SUM(F50:F51)</f>
        <v>0</v>
      </c>
    </row>
    <row r="53" spans="1:8" ht="15" x14ac:dyDescent="0.2">
      <c r="A53" s="8" t="s">
        <v>109</v>
      </c>
      <c r="B53" s="12" t="s">
        <v>110</v>
      </c>
      <c r="C53" s="13"/>
      <c r="D53" s="13"/>
      <c r="E53" s="13"/>
      <c r="F53" s="14"/>
    </row>
    <row r="54" spans="1:8" ht="15" x14ac:dyDescent="0.2">
      <c r="A54" s="41" t="s">
        <v>111</v>
      </c>
      <c r="B54" s="42" t="s">
        <v>112</v>
      </c>
      <c r="C54" s="41" t="s">
        <v>12</v>
      </c>
      <c r="D54" s="41">
        <v>3</v>
      </c>
      <c r="E54" s="47">
        <v>0</v>
      </c>
      <c r="F54" s="43">
        <f>(E54*D54)</f>
        <v>0</v>
      </c>
    </row>
    <row r="55" spans="1:8" ht="15" x14ac:dyDescent="0.2">
      <c r="A55" s="41" t="s">
        <v>113</v>
      </c>
      <c r="B55" s="42" t="s">
        <v>114</v>
      </c>
      <c r="C55" s="41" t="s">
        <v>12</v>
      </c>
      <c r="D55" s="41">
        <v>1</v>
      </c>
      <c r="E55" s="47">
        <v>0</v>
      </c>
      <c r="F55" s="43">
        <f>(E55*D55)*23</f>
        <v>0</v>
      </c>
    </row>
    <row r="56" spans="1:8" ht="15" x14ac:dyDescent="0.2">
      <c r="A56" s="41" t="s">
        <v>115</v>
      </c>
      <c r="B56" s="42" t="s">
        <v>116</v>
      </c>
      <c r="C56" s="41" t="s">
        <v>12</v>
      </c>
      <c r="D56" s="41">
        <v>1</v>
      </c>
      <c r="E56" s="47">
        <v>0</v>
      </c>
      <c r="F56" s="43">
        <f t="shared" ref="F56" si="5">E56*D56</f>
        <v>0</v>
      </c>
    </row>
    <row r="57" spans="1:8" ht="15.75" x14ac:dyDescent="0.2">
      <c r="A57" s="20" t="s">
        <v>117</v>
      </c>
      <c r="B57" s="34"/>
      <c r="C57" s="22"/>
      <c r="D57" s="44"/>
      <c r="E57" s="45"/>
      <c r="F57" s="25">
        <f>SUM(F54:F56)</f>
        <v>0</v>
      </c>
    </row>
    <row r="58" spans="1:8" ht="15" x14ac:dyDescent="0.2">
      <c r="A58" s="12" t="s">
        <v>118</v>
      </c>
      <c r="B58" s="13"/>
      <c r="C58" s="13"/>
      <c r="D58" s="13"/>
      <c r="E58" s="14"/>
      <c r="F58" s="48">
        <f>SUM(F8,F17,F22,F28,F40,F44,F48,F52,F57)</f>
        <v>0</v>
      </c>
      <c r="G58" s="55"/>
    </row>
    <row r="59" spans="1:8" ht="20.100000000000001" customHeight="1" x14ac:dyDescent="0.2">
      <c r="G59" s="58"/>
      <c r="H59" s="58"/>
    </row>
    <row r="60" spans="1:8" x14ac:dyDescent="0.2">
      <c r="G60" s="58"/>
      <c r="H60" s="58"/>
    </row>
    <row r="62" spans="1:8" x14ac:dyDescent="0.2">
      <c r="G62" s="58"/>
    </row>
  </sheetData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E9CC6-8B3C-4061-9BD1-487BEE4DED00}">
  <dimension ref="A1:H63"/>
  <sheetViews>
    <sheetView view="pageBreakPreview" zoomScale="96" zoomScaleNormal="92" zoomScaleSheetLayoutView="96" workbookViewId="0">
      <selection activeCell="E32" sqref="E32"/>
    </sheetView>
  </sheetViews>
  <sheetFormatPr defaultColWidth="9.140625" defaultRowHeight="14.25" x14ac:dyDescent="0.2"/>
  <cols>
    <col min="1" max="1" width="5" style="56" customWidth="1"/>
    <col min="2" max="2" width="64.42578125" style="54" customWidth="1"/>
    <col min="3" max="3" width="10.7109375" style="54" customWidth="1"/>
    <col min="4" max="4" width="15" style="56" customWidth="1"/>
    <col min="5" max="5" width="14.5703125" style="57" customWidth="1"/>
    <col min="6" max="6" width="17.42578125" style="57" customWidth="1"/>
    <col min="7" max="7" width="13.7109375" style="54" customWidth="1"/>
    <col min="8" max="8" width="12.85546875" style="54" bestFit="1" customWidth="1"/>
    <col min="9" max="256" width="9.140625" style="54"/>
    <col min="257" max="257" width="8.5703125" style="54" customWidth="1"/>
    <col min="258" max="258" width="38.42578125" style="54" customWidth="1"/>
    <col min="259" max="260" width="9.140625" style="54"/>
    <col min="261" max="261" width="14.5703125" style="54" customWidth="1"/>
    <col min="262" max="262" width="17.42578125" style="54" customWidth="1"/>
    <col min="263" max="263" width="11.42578125" style="54" customWidth="1"/>
    <col min="264" max="512" width="9.140625" style="54"/>
    <col min="513" max="513" width="8.5703125" style="54" customWidth="1"/>
    <col min="514" max="514" width="38.42578125" style="54" customWidth="1"/>
    <col min="515" max="516" width="9.140625" style="54"/>
    <col min="517" max="517" width="14.5703125" style="54" customWidth="1"/>
    <col min="518" max="518" width="17.42578125" style="54" customWidth="1"/>
    <col min="519" max="519" width="11.42578125" style="54" customWidth="1"/>
    <col min="520" max="768" width="9.140625" style="54"/>
    <col min="769" max="769" width="8.5703125" style="54" customWidth="1"/>
    <col min="770" max="770" width="38.42578125" style="54" customWidth="1"/>
    <col min="771" max="772" width="9.140625" style="54"/>
    <col min="773" max="773" width="14.5703125" style="54" customWidth="1"/>
    <col min="774" max="774" width="17.42578125" style="54" customWidth="1"/>
    <col min="775" max="775" width="11.42578125" style="54" customWidth="1"/>
    <col min="776" max="1024" width="9.140625" style="54"/>
    <col min="1025" max="1025" width="8.5703125" style="54" customWidth="1"/>
    <col min="1026" max="1026" width="38.42578125" style="54" customWidth="1"/>
    <col min="1027" max="1028" width="9.140625" style="54"/>
    <col min="1029" max="1029" width="14.5703125" style="54" customWidth="1"/>
    <col min="1030" max="1030" width="17.42578125" style="54" customWidth="1"/>
    <col min="1031" max="1031" width="11.42578125" style="54" customWidth="1"/>
    <col min="1032" max="1280" width="9.140625" style="54"/>
    <col min="1281" max="1281" width="8.5703125" style="54" customWidth="1"/>
    <col min="1282" max="1282" width="38.42578125" style="54" customWidth="1"/>
    <col min="1283" max="1284" width="9.140625" style="54"/>
    <col min="1285" max="1285" width="14.5703125" style="54" customWidth="1"/>
    <col min="1286" max="1286" width="17.42578125" style="54" customWidth="1"/>
    <col min="1287" max="1287" width="11.42578125" style="54" customWidth="1"/>
    <col min="1288" max="1536" width="9.140625" style="54"/>
    <col min="1537" max="1537" width="8.5703125" style="54" customWidth="1"/>
    <col min="1538" max="1538" width="38.42578125" style="54" customWidth="1"/>
    <col min="1539" max="1540" width="9.140625" style="54"/>
    <col min="1541" max="1541" width="14.5703125" style="54" customWidth="1"/>
    <col min="1542" max="1542" width="17.42578125" style="54" customWidth="1"/>
    <col min="1543" max="1543" width="11.42578125" style="54" customWidth="1"/>
    <col min="1544" max="1792" width="9.140625" style="54"/>
    <col min="1793" max="1793" width="8.5703125" style="54" customWidth="1"/>
    <col min="1794" max="1794" width="38.42578125" style="54" customWidth="1"/>
    <col min="1795" max="1796" width="9.140625" style="54"/>
    <col min="1797" max="1797" width="14.5703125" style="54" customWidth="1"/>
    <col min="1798" max="1798" width="17.42578125" style="54" customWidth="1"/>
    <col min="1799" max="1799" width="11.42578125" style="54" customWidth="1"/>
    <col min="1800" max="2048" width="9.140625" style="54"/>
    <col min="2049" max="2049" width="8.5703125" style="54" customWidth="1"/>
    <col min="2050" max="2050" width="38.42578125" style="54" customWidth="1"/>
    <col min="2051" max="2052" width="9.140625" style="54"/>
    <col min="2053" max="2053" width="14.5703125" style="54" customWidth="1"/>
    <col min="2054" max="2054" width="17.42578125" style="54" customWidth="1"/>
    <col min="2055" max="2055" width="11.42578125" style="54" customWidth="1"/>
    <col min="2056" max="2304" width="9.140625" style="54"/>
    <col min="2305" max="2305" width="8.5703125" style="54" customWidth="1"/>
    <col min="2306" max="2306" width="38.42578125" style="54" customWidth="1"/>
    <col min="2307" max="2308" width="9.140625" style="54"/>
    <col min="2309" max="2309" width="14.5703125" style="54" customWidth="1"/>
    <col min="2310" max="2310" width="17.42578125" style="54" customWidth="1"/>
    <col min="2311" max="2311" width="11.42578125" style="54" customWidth="1"/>
    <col min="2312" max="2560" width="9.140625" style="54"/>
    <col min="2561" max="2561" width="8.5703125" style="54" customWidth="1"/>
    <col min="2562" max="2562" width="38.42578125" style="54" customWidth="1"/>
    <col min="2563" max="2564" width="9.140625" style="54"/>
    <col min="2565" max="2565" width="14.5703125" style="54" customWidth="1"/>
    <col min="2566" max="2566" width="17.42578125" style="54" customWidth="1"/>
    <col min="2567" max="2567" width="11.42578125" style="54" customWidth="1"/>
    <col min="2568" max="2816" width="9.140625" style="54"/>
    <col min="2817" max="2817" width="8.5703125" style="54" customWidth="1"/>
    <col min="2818" max="2818" width="38.42578125" style="54" customWidth="1"/>
    <col min="2819" max="2820" width="9.140625" style="54"/>
    <col min="2821" max="2821" width="14.5703125" style="54" customWidth="1"/>
    <col min="2822" max="2822" width="17.42578125" style="54" customWidth="1"/>
    <col min="2823" max="2823" width="11.42578125" style="54" customWidth="1"/>
    <col min="2824" max="3072" width="9.140625" style="54"/>
    <col min="3073" max="3073" width="8.5703125" style="54" customWidth="1"/>
    <col min="3074" max="3074" width="38.42578125" style="54" customWidth="1"/>
    <col min="3075" max="3076" width="9.140625" style="54"/>
    <col min="3077" max="3077" width="14.5703125" style="54" customWidth="1"/>
    <col min="3078" max="3078" width="17.42578125" style="54" customWidth="1"/>
    <col min="3079" max="3079" width="11.42578125" style="54" customWidth="1"/>
    <col min="3080" max="3328" width="9.140625" style="54"/>
    <col min="3329" max="3329" width="8.5703125" style="54" customWidth="1"/>
    <col min="3330" max="3330" width="38.42578125" style="54" customWidth="1"/>
    <col min="3331" max="3332" width="9.140625" style="54"/>
    <col min="3333" max="3333" width="14.5703125" style="54" customWidth="1"/>
    <col min="3334" max="3334" width="17.42578125" style="54" customWidth="1"/>
    <col min="3335" max="3335" width="11.42578125" style="54" customWidth="1"/>
    <col min="3336" max="3584" width="9.140625" style="54"/>
    <col min="3585" max="3585" width="8.5703125" style="54" customWidth="1"/>
    <col min="3586" max="3586" width="38.42578125" style="54" customWidth="1"/>
    <col min="3587" max="3588" width="9.140625" style="54"/>
    <col min="3589" max="3589" width="14.5703125" style="54" customWidth="1"/>
    <col min="3590" max="3590" width="17.42578125" style="54" customWidth="1"/>
    <col min="3591" max="3591" width="11.42578125" style="54" customWidth="1"/>
    <col min="3592" max="3840" width="9.140625" style="54"/>
    <col min="3841" max="3841" width="8.5703125" style="54" customWidth="1"/>
    <col min="3842" max="3842" width="38.42578125" style="54" customWidth="1"/>
    <col min="3843" max="3844" width="9.140625" style="54"/>
    <col min="3845" max="3845" width="14.5703125" style="54" customWidth="1"/>
    <col min="3846" max="3846" width="17.42578125" style="54" customWidth="1"/>
    <col min="3847" max="3847" width="11.42578125" style="54" customWidth="1"/>
    <col min="3848" max="4096" width="9.140625" style="54"/>
    <col min="4097" max="4097" width="8.5703125" style="54" customWidth="1"/>
    <col min="4098" max="4098" width="38.42578125" style="54" customWidth="1"/>
    <col min="4099" max="4100" width="9.140625" style="54"/>
    <col min="4101" max="4101" width="14.5703125" style="54" customWidth="1"/>
    <col min="4102" max="4102" width="17.42578125" style="54" customWidth="1"/>
    <col min="4103" max="4103" width="11.42578125" style="54" customWidth="1"/>
    <col min="4104" max="4352" width="9.140625" style="54"/>
    <col min="4353" max="4353" width="8.5703125" style="54" customWidth="1"/>
    <col min="4354" max="4354" width="38.42578125" style="54" customWidth="1"/>
    <col min="4355" max="4356" width="9.140625" style="54"/>
    <col min="4357" max="4357" width="14.5703125" style="54" customWidth="1"/>
    <col min="4358" max="4358" width="17.42578125" style="54" customWidth="1"/>
    <col min="4359" max="4359" width="11.42578125" style="54" customWidth="1"/>
    <col min="4360" max="4608" width="9.140625" style="54"/>
    <col min="4609" max="4609" width="8.5703125" style="54" customWidth="1"/>
    <col min="4610" max="4610" width="38.42578125" style="54" customWidth="1"/>
    <col min="4611" max="4612" width="9.140625" style="54"/>
    <col min="4613" max="4613" width="14.5703125" style="54" customWidth="1"/>
    <col min="4614" max="4614" width="17.42578125" style="54" customWidth="1"/>
    <col min="4615" max="4615" width="11.42578125" style="54" customWidth="1"/>
    <col min="4616" max="4864" width="9.140625" style="54"/>
    <col min="4865" max="4865" width="8.5703125" style="54" customWidth="1"/>
    <col min="4866" max="4866" width="38.42578125" style="54" customWidth="1"/>
    <col min="4867" max="4868" width="9.140625" style="54"/>
    <col min="4869" max="4869" width="14.5703125" style="54" customWidth="1"/>
    <col min="4870" max="4870" width="17.42578125" style="54" customWidth="1"/>
    <col min="4871" max="4871" width="11.42578125" style="54" customWidth="1"/>
    <col min="4872" max="5120" width="9.140625" style="54"/>
    <col min="5121" max="5121" width="8.5703125" style="54" customWidth="1"/>
    <col min="5122" max="5122" width="38.42578125" style="54" customWidth="1"/>
    <col min="5123" max="5124" width="9.140625" style="54"/>
    <col min="5125" max="5125" width="14.5703125" style="54" customWidth="1"/>
    <col min="5126" max="5126" width="17.42578125" style="54" customWidth="1"/>
    <col min="5127" max="5127" width="11.42578125" style="54" customWidth="1"/>
    <col min="5128" max="5376" width="9.140625" style="54"/>
    <col min="5377" max="5377" width="8.5703125" style="54" customWidth="1"/>
    <col min="5378" max="5378" width="38.42578125" style="54" customWidth="1"/>
    <col min="5379" max="5380" width="9.140625" style="54"/>
    <col min="5381" max="5381" width="14.5703125" style="54" customWidth="1"/>
    <col min="5382" max="5382" width="17.42578125" style="54" customWidth="1"/>
    <col min="5383" max="5383" width="11.42578125" style="54" customWidth="1"/>
    <col min="5384" max="5632" width="9.140625" style="54"/>
    <col min="5633" max="5633" width="8.5703125" style="54" customWidth="1"/>
    <col min="5634" max="5634" width="38.42578125" style="54" customWidth="1"/>
    <col min="5635" max="5636" width="9.140625" style="54"/>
    <col min="5637" max="5637" width="14.5703125" style="54" customWidth="1"/>
    <col min="5638" max="5638" width="17.42578125" style="54" customWidth="1"/>
    <col min="5639" max="5639" width="11.42578125" style="54" customWidth="1"/>
    <col min="5640" max="5888" width="9.140625" style="54"/>
    <col min="5889" max="5889" width="8.5703125" style="54" customWidth="1"/>
    <col min="5890" max="5890" width="38.42578125" style="54" customWidth="1"/>
    <col min="5891" max="5892" width="9.140625" style="54"/>
    <col min="5893" max="5893" width="14.5703125" style="54" customWidth="1"/>
    <col min="5894" max="5894" width="17.42578125" style="54" customWidth="1"/>
    <col min="5895" max="5895" width="11.42578125" style="54" customWidth="1"/>
    <col min="5896" max="6144" width="9.140625" style="54"/>
    <col min="6145" max="6145" width="8.5703125" style="54" customWidth="1"/>
    <col min="6146" max="6146" width="38.42578125" style="54" customWidth="1"/>
    <col min="6147" max="6148" width="9.140625" style="54"/>
    <col min="6149" max="6149" width="14.5703125" style="54" customWidth="1"/>
    <col min="6150" max="6150" width="17.42578125" style="54" customWidth="1"/>
    <col min="6151" max="6151" width="11.42578125" style="54" customWidth="1"/>
    <col min="6152" max="6400" width="9.140625" style="54"/>
    <col min="6401" max="6401" width="8.5703125" style="54" customWidth="1"/>
    <col min="6402" max="6402" width="38.42578125" style="54" customWidth="1"/>
    <col min="6403" max="6404" width="9.140625" style="54"/>
    <col min="6405" max="6405" width="14.5703125" style="54" customWidth="1"/>
    <col min="6406" max="6406" width="17.42578125" style="54" customWidth="1"/>
    <col min="6407" max="6407" width="11.42578125" style="54" customWidth="1"/>
    <col min="6408" max="6656" width="9.140625" style="54"/>
    <col min="6657" max="6657" width="8.5703125" style="54" customWidth="1"/>
    <col min="6658" max="6658" width="38.42578125" style="54" customWidth="1"/>
    <col min="6659" max="6660" width="9.140625" style="54"/>
    <col min="6661" max="6661" width="14.5703125" style="54" customWidth="1"/>
    <col min="6662" max="6662" width="17.42578125" style="54" customWidth="1"/>
    <col min="6663" max="6663" width="11.42578125" style="54" customWidth="1"/>
    <col min="6664" max="6912" width="9.140625" style="54"/>
    <col min="6913" max="6913" width="8.5703125" style="54" customWidth="1"/>
    <col min="6914" max="6914" width="38.42578125" style="54" customWidth="1"/>
    <col min="6915" max="6916" width="9.140625" style="54"/>
    <col min="6917" max="6917" width="14.5703125" style="54" customWidth="1"/>
    <col min="6918" max="6918" width="17.42578125" style="54" customWidth="1"/>
    <col min="6919" max="6919" width="11.42578125" style="54" customWidth="1"/>
    <col min="6920" max="7168" width="9.140625" style="54"/>
    <col min="7169" max="7169" width="8.5703125" style="54" customWidth="1"/>
    <col min="7170" max="7170" width="38.42578125" style="54" customWidth="1"/>
    <col min="7171" max="7172" width="9.140625" style="54"/>
    <col min="7173" max="7173" width="14.5703125" style="54" customWidth="1"/>
    <col min="7174" max="7174" width="17.42578125" style="54" customWidth="1"/>
    <col min="7175" max="7175" width="11.42578125" style="54" customWidth="1"/>
    <col min="7176" max="7424" width="9.140625" style="54"/>
    <col min="7425" max="7425" width="8.5703125" style="54" customWidth="1"/>
    <col min="7426" max="7426" width="38.42578125" style="54" customWidth="1"/>
    <col min="7427" max="7428" width="9.140625" style="54"/>
    <col min="7429" max="7429" width="14.5703125" style="54" customWidth="1"/>
    <col min="7430" max="7430" width="17.42578125" style="54" customWidth="1"/>
    <col min="7431" max="7431" width="11.42578125" style="54" customWidth="1"/>
    <col min="7432" max="7680" width="9.140625" style="54"/>
    <col min="7681" max="7681" width="8.5703125" style="54" customWidth="1"/>
    <col min="7682" max="7682" width="38.42578125" style="54" customWidth="1"/>
    <col min="7683" max="7684" width="9.140625" style="54"/>
    <col min="7685" max="7685" width="14.5703125" style="54" customWidth="1"/>
    <col min="7686" max="7686" width="17.42578125" style="54" customWidth="1"/>
    <col min="7687" max="7687" width="11.42578125" style="54" customWidth="1"/>
    <col min="7688" max="7936" width="9.140625" style="54"/>
    <col min="7937" max="7937" width="8.5703125" style="54" customWidth="1"/>
    <col min="7938" max="7938" width="38.42578125" style="54" customWidth="1"/>
    <col min="7939" max="7940" width="9.140625" style="54"/>
    <col min="7941" max="7941" width="14.5703125" style="54" customWidth="1"/>
    <col min="7942" max="7942" width="17.42578125" style="54" customWidth="1"/>
    <col min="7943" max="7943" width="11.42578125" style="54" customWidth="1"/>
    <col min="7944" max="8192" width="9.140625" style="54"/>
    <col min="8193" max="8193" width="8.5703125" style="54" customWidth="1"/>
    <col min="8194" max="8194" width="38.42578125" style="54" customWidth="1"/>
    <col min="8195" max="8196" width="9.140625" style="54"/>
    <col min="8197" max="8197" width="14.5703125" style="54" customWidth="1"/>
    <col min="8198" max="8198" width="17.42578125" style="54" customWidth="1"/>
    <col min="8199" max="8199" width="11.42578125" style="54" customWidth="1"/>
    <col min="8200" max="8448" width="9.140625" style="54"/>
    <col min="8449" max="8449" width="8.5703125" style="54" customWidth="1"/>
    <col min="8450" max="8450" width="38.42578125" style="54" customWidth="1"/>
    <col min="8451" max="8452" width="9.140625" style="54"/>
    <col min="8453" max="8453" width="14.5703125" style="54" customWidth="1"/>
    <col min="8454" max="8454" width="17.42578125" style="54" customWidth="1"/>
    <col min="8455" max="8455" width="11.42578125" style="54" customWidth="1"/>
    <col min="8456" max="8704" width="9.140625" style="54"/>
    <col min="8705" max="8705" width="8.5703125" style="54" customWidth="1"/>
    <col min="8706" max="8706" width="38.42578125" style="54" customWidth="1"/>
    <col min="8707" max="8708" width="9.140625" style="54"/>
    <col min="8709" max="8709" width="14.5703125" style="54" customWidth="1"/>
    <col min="8710" max="8710" width="17.42578125" style="54" customWidth="1"/>
    <col min="8711" max="8711" width="11.42578125" style="54" customWidth="1"/>
    <col min="8712" max="8960" width="9.140625" style="54"/>
    <col min="8961" max="8961" width="8.5703125" style="54" customWidth="1"/>
    <col min="8962" max="8962" width="38.42578125" style="54" customWidth="1"/>
    <col min="8963" max="8964" width="9.140625" style="54"/>
    <col min="8965" max="8965" width="14.5703125" style="54" customWidth="1"/>
    <col min="8966" max="8966" width="17.42578125" style="54" customWidth="1"/>
    <col min="8967" max="8967" width="11.42578125" style="54" customWidth="1"/>
    <col min="8968" max="9216" width="9.140625" style="54"/>
    <col min="9217" max="9217" width="8.5703125" style="54" customWidth="1"/>
    <col min="9218" max="9218" width="38.42578125" style="54" customWidth="1"/>
    <col min="9219" max="9220" width="9.140625" style="54"/>
    <col min="9221" max="9221" width="14.5703125" style="54" customWidth="1"/>
    <col min="9222" max="9222" width="17.42578125" style="54" customWidth="1"/>
    <col min="9223" max="9223" width="11.42578125" style="54" customWidth="1"/>
    <col min="9224" max="9472" width="9.140625" style="54"/>
    <col min="9473" max="9473" width="8.5703125" style="54" customWidth="1"/>
    <col min="9474" max="9474" width="38.42578125" style="54" customWidth="1"/>
    <col min="9475" max="9476" width="9.140625" style="54"/>
    <col min="9477" max="9477" width="14.5703125" style="54" customWidth="1"/>
    <col min="9478" max="9478" width="17.42578125" style="54" customWidth="1"/>
    <col min="9479" max="9479" width="11.42578125" style="54" customWidth="1"/>
    <col min="9480" max="9728" width="9.140625" style="54"/>
    <col min="9729" max="9729" width="8.5703125" style="54" customWidth="1"/>
    <col min="9730" max="9730" width="38.42578125" style="54" customWidth="1"/>
    <col min="9731" max="9732" width="9.140625" style="54"/>
    <col min="9733" max="9733" width="14.5703125" style="54" customWidth="1"/>
    <col min="9734" max="9734" width="17.42578125" style="54" customWidth="1"/>
    <col min="9735" max="9735" width="11.42578125" style="54" customWidth="1"/>
    <col min="9736" max="9984" width="9.140625" style="54"/>
    <col min="9985" max="9985" width="8.5703125" style="54" customWidth="1"/>
    <col min="9986" max="9986" width="38.42578125" style="54" customWidth="1"/>
    <col min="9987" max="9988" width="9.140625" style="54"/>
    <col min="9989" max="9989" width="14.5703125" style="54" customWidth="1"/>
    <col min="9990" max="9990" width="17.42578125" style="54" customWidth="1"/>
    <col min="9991" max="9991" width="11.42578125" style="54" customWidth="1"/>
    <col min="9992" max="10240" width="9.140625" style="54"/>
    <col min="10241" max="10241" width="8.5703125" style="54" customWidth="1"/>
    <col min="10242" max="10242" width="38.42578125" style="54" customWidth="1"/>
    <col min="10243" max="10244" width="9.140625" style="54"/>
    <col min="10245" max="10245" width="14.5703125" style="54" customWidth="1"/>
    <col min="10246" max="10246" width="17.42578125" style="54" customWidth="1"/>
    <col min="10247" max="10247" width="11.42578125" style="54" customWidth="1"/>
    <col min="10248" max="10496" width="9.140625" style="54"/>
    <col min="10497" max="10497" width="8.5703125" style="54" customWidth="1"/>
    <col min="10498" max="10498" width="38.42578125" style="54" customWidth="1"/>
    <col min="10499" max="10500" width="9.140625" style="54"/>
    <col min="10501" max="10501" width="14.5703125" style="54" customWidth="1"/>
    <col min="10502" max="10502" width="17.42578125" style="54" customWidth="1"/>
    <col min="10503" max="10503" width="11.42578125" style="54" customWidth="1"/>
    <col min="10504" max="10752" width="9.140625" style="54"/>
    <col min="10753" max="10753" width="8.5703125" style="54" customWidth="1"/>
    <col min="10754" max="10754" width="38.42578125" style="54" customWidth="1"/>
    <col min="10755" max="10756" width="9.140625" style="54"/>
    <col min="10757" max="10757" width="14.5703125" style="54" customWidth="1"/>
    <col min="10758" max="10758" width="17.42578125" style="54" customWidth="1"/>
    <col min="10759" max="10759" width="11.42578125" style="54" customWidth="1"/>
    <col min="10760" max="11008" width="9.140625" style="54"/>
    <col min="11009" max="11009" width="8.5703125" style="54" customWidth="1"/>
    <col min="11010" max="11010" width="38.42578125" style="54" customWidth="1"/>
    <col min="11011" max="11012" width="9.140625" style="54"/>
    <col min="11013" max="11013" width="14.5703125" style="54" customWidth="1"/>
    <col min="11014" max="11014" width="17.42578125" style="54" customWidth="1"/>
    <col min="11015" max="11015" width="11.42578125" style="54" customWidth="1"/>
    <col min="11016" max="11264" width="9.140625" style="54"/>
    <col min="11265" max="11265" width="8.5703125" style="54" customWidth="1"/>
    <col min="11266" max="11266" width="38.42578125" style="54" customWidth="1"/>
    <col min="11267" max="11268" width="9.140625" style="54"/>
    <col min="11269" max="11269" width="14.5703125" style="54" customWidth="1"/>
    <col min="11270" max="11270" width="17.42578125" style="54" customWidth="1"/>
    <col min="11271" max="11271" width="11.42578125" style="54" customWidth="1"/>
    <col min="11272" max="11520" width="9.140625" style="54"/>
    <col min="11521" max="11521" width="8.5703125" style="54" customWidth="1"/>
    <col min="11522" max="11522" width="38.42578125" style="54" customWidth="1"/>
    <col min="11523" max="11524" width="9.140625" style="54"/>
    <col min="11525" max="11525" width="14.5703125" style="54" customWidth="1"/>
    <col min="11526" max="11526" width="17.42578125" style="54" customWidth="1"/>
    <col min="11527" max="11527" width="11.42578125" style="54" customWidth="1"/>
    <col min="11528" max="11776" width="9.140625" style="54"/>
    <col min="11777" max="11777" width="8.5703125" style="54" customWidth="1"/>
    <col min="11778" max="11778" width="38.42578125" style="54" customWidth="1"/>
    <col min="11779" max="11780" width="9.140625" style="54"/>
    <col min="11781" max="11781" width="14.5703125" style="54" customWidth="1"/>
    <col min="11782" max="11782" width="17.42578125" style="54" customWidth="1"/>
    <col min="11783" max="11783" width="11.42578125" style="54" customWidth="1"/>
    <col min="11784" max="12032" width="9.140625" style="54"/>
    <col min="12033" max="12033" width="8.5703125" style="54" customWidth="1"/>
    <col min="12034" max="12034" width="38.42578125" style="54" customWidth="1"/>
    <col min="12035" max="12036" width="9.140625" style="54"/>
    <col min="12037" max="12037" width="14.5703125" style="54" customWidth="1"/>
    <col min="12038" max="12038" width="17.42578125" style="54" customWidth="1"/>
    <col min="12039" max="12039" width="11.42578125" style="54" customWidth="1"/>
    <col min="12040" max="12288" width="9.140625" style="54"/>
    <col min="12289" max="12289" width="8.5703125" style="54" customWidth="1"/>
    <col min="12290" max="12290" width="38.42578125" style="54" customWidth="1"/>
    <col min="12291" max="12292" width="9.140625" style="54"/>
    <col min="12293" max="12293" width="14.5703125" style="54" customWidth="1"/>
    <col min="12294" max="12294" width="17.42578125" style="54" customWidth="1"/>
    <col min="12295" max="12295" width="11.42578125" style="54" customWidth="1"/>
    <col min="12296" max="12544" width="9.140625" style="54"/>
    <col min="12545" max="12545" width="8.5703125" style="54" customWidth="1"/>
    <col min="12546" max="12546" width="38.42578125" style="54" customWidth="1"/>
    <col min="12547" max="12548" width="9.140625" style="54"/>
    <col min="12549" max="12549" width="14.5703125" style="54" customWidth="1"/>
    <col min="12550" max="12550" width="17.42578125" style="54" customWidth="1"/>
    <col min="12551" max="12551" width="11.42578125" style="54" customWidth="1"/>
    <col min="12552" max="12800" width="9.140625" style="54"/>
    <col min="12801" max="12801" width="8.5703125" style="54" customWidth="1"/>
    <col min="12802" max="12802" width="38.42578125" style="54" customWidth="1"/>
    <col min="12803" max="12804" width="9.140625" style="54"/>
    <col min="12805" max="12805" width="14.5703125" style="54" customWidth="1"/>
    <col min="12806" max="12806" width="17.42578125" style="54" customWidth="1"/>
    <col min="12807" max="12807" width="11.42578125" style="54" customWidth="1"/>
    <col min="12808" max="13056" width="9.140625" style="54"/>
    <col min="13057" max="13057" width="8.5703125" style="54" customWidth="1"/>
    <col min="13058" max="13058" width="38.42578125" style="54" customWidth="1"/>
    <col min="13059" max="13060" width="9.140625" style="54"/>
    <col min="13061" max="13061" width="14.5703125" style="54" customWidth="1"/>
    <col min="13062" max="13062" width="17.42578125" style="54" customWidth="1"/>
    <col min="13063" max="13063" width="11.42578125" style="54" customWidth="1"/>
    <col min="13064" max="13312" width="9.140625" style="54"/>
    <col min="13313" max="13313" width="8.5703125" style="54" customWidth="1"/>
    <col min="13314" max="13314" width="38.42578125" style="54" customWidth="1"/>
    <col min="13315" max="13316" width="9.140625" style="54"/>
    <col min="13317" max="13317" width="14.5703125" style="54" customWidth="1"/>
    <col min="13318" max="13318" width="17.42578125" style="54" customWidth="1"/>
    <col min="13319" max="13319" width="11.42578125" style="54" customWidth="1"/>
    <col min="13320" max="13568" width="9.140625" style="54"/>
    <col min="13569" max="13569" width="8.5703125" style="54" customWidth="1"/>
    <col min="13570" max="13570" width="38.42578125" style="54" customWidth="1"/>
    <col min="13571" max="13572" width="9.140625" style="54"/>
    <col min="13573" max="13573" width="14.5703125" style="54" customWidth="1"/>
    <col min="13574" max="13574" width="17.42578125" style="54" customWidth="1"/>
    <col min="13575" max="13575" width="11.42578125" style="54" customWidth="1"/>
    <col min="13576" max="13824" width="9.140625" style="54"/>
    <col min="13825" max="13825" width="8.5703125" style="54" customWidth="1"/>
    <col min="13826" max="13826" width="38.42578125" style="54" customWidth="1"/>
    <col min="13827" max="13828" width="9.140625" style="54"/>
    <col min="13829" max="13829" width="14.5703125" style="54" customWidth="1"/>
    <col min="13830" max="13830" width="17.42578125" style="54" customWidth="1"/>
    <col min="13831" max="13831" width="11.42578125" style="54" customWidth="1"/>
    <col min="13832" max="14080" width="9.140625" style="54"/>
    <col min="14081" max="14081" width="8.5703125" style="54" customWidth="1"/>
    <col min="14082" max="14082" width="38.42578125" style="54" customWidth="1"/>
    <col min="14083" max="14084" width="9.140625" style="54"/>
    <col min="14085" max="14085" width="14.5703125" style="54" customWidth="1"/>
    <col min="14086" max="14086" width="17.42578125" style="54" customWidth="1"/>
    <col min="14087" max="14087" width="11.42578125" style="54" customWidth="1"/>
    <col min="14088" max="14336" width="9.140625" style="54"/>
    <col min="14337" max="14337" width="8.5703125" style="54" customWidth="1"/>
    <col min="14338" max="14338" width="38.42578125" style="54" customWidth="1"/>
    <col min="14339" max="14340" width="9.140625" style="54"/>
    <col min="14341" max="14341" width="14.5703125" style="54" customWidth="1"/>
    <col min="14342" max="14342" width="17.42578125" style="54" customWidth="1"/>
    <col min="14343" max="14343" width="11.42578125" style="54" customWidth="1"/>
    <col min="14344" max="14592" width="9.140625" style="54"/>
    <col min="14593" max="14593" width="8.5703125" style="54" customWidth="1"/>
    <col min="14594" max="14594" width="38.42578125" style="54" customWidth="1"/>
    <col min="14595" max="14596" width="9.140625" style="54"/>
    <col min="14597" max="14597" width="14.5703125" style="54" customWidth="1"/>
    <col min="14598" max="14598" width="17.42578125" style="54" customWidth="1"/>
    <col min="14599" max="14599" width="11.42578125" style="54" customWidth="1"/>
    <col min="14600" max="14848" width="9.140625" style="54"/>
    <col min="14849" max="14849" width="8.5703125" style="54" customWidth="1"/>
    <col min="14850" max="14850" width="38.42578125" style="54" customWidth="1"/>
    <col min="14851" max="14852" width="9.140625" style="54"/>
    <col min="14853" max="14853" width="14.5703125" style="54" customWidth="1"/>
    <col min="14854" max="14854" width="17.42578125" style="54" customWidth="1"/>
    <col min="14855" max="14855" width="11.42578125" style="54" customWidth="1"/>
    <col min="14856" max="15104" width="9.140625" style="54"/>
    <col min="15105" max="15105" width="8.5703125" style="54" customWidth="1"/>
    <col min="15106" max="15106" width="38.42578125" style="54" customWidth="1"/>
    <col min="15107" max="15108" width="9.140625" style="54"/>
    <col min="15109" max="15109" width="14.5703125" style="54" customWidth="1"/>
    <col min="15110" max="15110" width="17.42578125" style="54" customWidth="1"/>
    <col min="15111" max="15111" width="11.42578125" style="54" customWidth="1"/>
    <col min="15112" max="15360" width="9.140625" style="54"/>
    <col min="15361" max="15361" width="8.5703125" style="54" customWidth="1"/>
    <col min="15362" max="15362" width="38.42578125" style="54" customWidth="1"/>
    <col min="15363" max="15364" width="9.140625" style="54"/>
    <col min="15365" max="15365" width="14.5703125" style="54" customWidth="1"/>
    <col min="15366" max="15366" width="17.42578125" style="54" customWidth="1"/>
    <col min="15367" max="15367" width="11.42578125" style="54" customWidth="1"/>
    <col min="15368" max="15616" width="9.140625" style="54"/>
    <col min="15617" max="15617" width="8.5703125" style="54" customWidth="1"/>
    <col min="15618" max="15618" width="38.42578125" style="54" customWidth="1"/>
    <col min="15619" max="15620" width="9.140625" style="54"/>
    <col min="15621" max="15621" width="14.5703125" style="54" customWidth="1"/>
    <col min="15622" max="15622" width="17.42578125" style="54" customWidth="1"/>
    <col min="15623" max="15623" width="11.42578125" style="54" customWidth="1"/>
    <col min="15624" max="15872" width="9.140625" style="54"/>
    <col min="15873" max="15873" width="8.5703125" style="54" customWidth="1"/>
    <col min="15874" max="15874" width="38.42578125" style="54" customWidth="1"/>
    <col min="15875" max="15876" width="9.140625" style="54"/>
    <col min="15877" max="15877" width="14.5703125" style="54" customWidth="1"/>
    <col min="15878" max="15878" width="17.42578125" style="54" customWidth="1"/>
    <col min="15879" max="15879" width="11.42578125" style="54" customWidth="1"/>
    <col min="15880" max="16128" width="9.140625" style="54"/>
    <col min="16129" max="16129" width="8.5703125" style="54" customWidth="1"/>
    <col min="16130" max="16130" width="38.42578125" style="54" customWidth="1"/>
    <col min="16131" max="16132" width="9.140625" style="54"/>
    <col min="16133" max="16133" width="14.5703125" style="54" customWidth="1"/>
    <col min="16134" max="16134" width="17.42578125" style="54" customWidth="1"/>
    <col min="16135" max="16135" width="11.42578125" style="54" customWidth="1"/>
    <col min="16136" max="16384" width="9.140625" style="54"/>
  </cols>
  <sheetData>
    <row r="1" spans="1:6" ht="50.45" customHeight="1" x14ac:dyDescent="0.2">
      <c r="A1" s="1" t="s">
        <v>0</v>
      </c>
      <c r="B1" s="2"/>
      <c r="C1" s="2"/>
      <c r="D1" s="2"/>
      <c r="E1" s="2"/>
      <c r="F1" s="3"/>
    </row>
    <row r="2" spans="1:6" ht="21.6" customHeight="1" x14ac:dyDescent="0.2">
      <c r="A2" s="5" t="s">
        <v>127</v>
      </c>
      <c r="B2" s="6"/>
      <c r="C2" s="6"/>
      <c r="D2" s="6"/>
      <c r="E2" s="6"/>
      <c r="F2" s="7"/>
    </row>
    <row r="3" spans="1:6" ht="30" x14ac:dyDescent="0.2">
      <c r="A3" s="8" t="s">
        <v>2</v>
      </c>
      <c r="B3" s="9" t="s">
        <v>3</v>
      </c>
      <c r="C3" s="8" t="s">
        <v>4</v>
      </c>
      <c r="D3" s="10" t="s">
        <v>5</v>
      </c>
      <c r="E3" s="8" t="s">
        <v>6</v>
      </c>
      <c r="F3" s="11" t="s">
        <v>7</v>
      </c>
    </row>
    <row r="4" spans="1:6" ht="15" x14ac:dyDescent="0.2">
      <c r="A4" s="8" t="s">
        <v>8</v>
      </c>
      <c r="B4" s="12" t="s">
        <v>9</v>
      </c>
      <c r="C4" s="13"/>
      <c r="D4" s="13"/>
      <c r="E4" s="13"/>
      <c r="F4" s="14"/>
    </row>
    <row r="5" spans="1:6" ht="15" x14ac:dyDescent="0.2">
      <c r="A5" s="15" t="s">
        <v>10</v>
      </c>
      <c r="B5" s="16" t="s">
        <v>11</v>
      </c>
      <c r="C5" s="15" t="s">
        <v>12</v>
      </c>
      <c r="D5" s="15">
        <v>1</v>
      </c>
      <c r="E5" s="17">
        <v>0</v>
      </c>
      <c r="F5" s="18">
        <f>E5*D5</f>
        <v>0</v>
      </c>
    </row>
    <row r="6" spans="1:6" ht="15" x14ac:dyDescent="0.2">
      <c r="A6" s="15" t="s">
        <v>13</v>
      </c>
      <c r="B6" s="16" t="s">
        <v>14</v>
      </c>
      <c r="C6" s="15" t="s">
        <v>12</v>
      </c>
      <c r="D6" s="15">
        <v>5</v>
      </c>
      <c r="E6" s="47">
        <v>0</v>
      </c>
      <c r="F6" s="18">
        <f t="shared" ref="F6:F7" si="0">E6*D6</f>
        <v>0</v>
      </c>
    </row>
    <row r="7" spans="1:6" ht="15" x14ac:dyDescent="0.2">
      <c r="A7" s="15" t="s">
        <v>15</v>
      </c>
      <c r="B7" s="19" t="s">
        <v>16</v>
      </c>
      <c r="C7" s="15" t="s">
        <v>17</v>
      </c>
      <c r="D7" s="15">
        <v>6</v>
      </c>
      <c r="E7" s="47">
        <v>0</v>
      </c>
      <c r="F7" s="18">
        <f t="shared" si="0"/>
        <v>0</v>
      </c>
    </row>
    <row r="8" spans="1:6" ht="15.75" x14ac:dyDescent="0.2">
      <c r="A8" s="20" t="s">
        <v>18</v>
      </c>
      <c r="B8" s="21"/>
      <c r="C8" s="22"/>
      <c r="D8" s="23"/>
      <c r="E8" s="24"/>
      <c r="F8" s="25">
        <f>SUM(F5:F7)</f>
        <v>0</v>
      </c>
    </row>
    <row r="9" spans="1:6" ht="15" x14ac:dyDescent="0.2">
      <c r="A9" s="8" t="s">
        <v>19</v>
      </c>
      <c r="B9" s="12" t="s">
        <v>20</v>
      </c>
      <c r="C9" s="13"/>
      <c r="D9" s="13"/>
      <c r="E9" s="13"/>
      <c r="F9" s="14"/>
    </row>
    <row r="10" spans="1:6" ht="30" x14ac:dyDescent="0.2">
      <c r="A10" s="26" t="s">
        <v>21</v>
      </c>
      <c r="B10" s="27" t="s">
        <v>22</v>
      </c>
      <c r="C10" s="26" t="s">
        <v>23</v>
      </c>
      <c r="D10" s="26">
        <f>102*6</f>
        <v>612</v>
      </c>
      <c r="E10" s="47">
        <v>0</v>
      </c>
      <c r="F10" s="28">
        <f>E10*D10</f>
        <v>0</v>
      </c>
    </row>
    <row r="11" spans="1:6" ht="15" x14ac:dyDescent="0.2">
      <c r="A11" s="15" t="s">
        <v>24</v>
      </c>
      <c r="B11" s="16" t="s">
        <v>25</v>
      </c>
      <c r="C11" s="15" t="s">
        <v>23</v>
      </c>
      <c r="D11" s="15">
        <f>78*6</f>
        <v>468</v>
      </c>
      <c r="E11" s="47">
        <v>0</v>
      </c>
      <c r="F11" s="18">
        <f t="shared" ref="F11:F16" si="1">E11*D11</f>
        <v>0</v>
      </c>
    </row>
    <row r="12" spans="1:6" ht="15" x14ac:dyDescent="0.2">
      <c r="A12" s="15" t="s">
        <v>26</v>
      </c>
      <c r="B12" s="16" t="s">
        <v>27</v>
      </c>
      <c r="C12" s="15" t="s">
        <v>23</v>
      </c>
      <c r="D12" s="15">
        <f>22*6</f>
        <v>132</v>
      </c>
      <c r="E12" s="47">
        <v>0</v>
      </c>
      <c r="F12" s="18">
        <f t="shared" si="1"/>
        <v>0</v>
      </c>
    </row>
    <row r="13" spans="1:6" ht="30" x14ac:dyDescent="0.2">
      <c r="A13" s="15" t="s">
        <v>28</v>
      </c>
      <c r="B13" s="29" t="s">
        <v>29</v>
      </c>
      <c r="C13" s="15" t="s">
        <v>23</v>
      </c>
      <c r="D13" s="15">
        <f>2*6</f>
        <v>12</v>
      </c>
      <c r="E13" s="47">
        <v>0</v>
      </c>
      <c r="F13" s="18">
        <f t="shared" si="1"/>
        <v>0</v>
      </c>
    </row>
    <row r="14" spans="1:6" ht="15" x14ac:dyDescent="0.2">
      <c r="A14" s="15" t="s">
        <v>30</v>
      </c>
      <c r="B14" s="19" t="s">
        <v>31</v>
      </c>
      <c r="C14" s="15" t="s">
        <v>32</v>
      </c>
      <c r="D14" s="15">
        <f>5*6</f>
        <v>30</v>
      </c>
      <c r="E14" s="47">
        <v>0</v>
      </c>
      <c r="F14" s="18">
        <f t="shared" si="1"/>
        <v>0</v>
      </c>
    </row>
    <row r="15" spans="1:6" ht="15" x14ac:dyDescent="0.2">
      <c r="A15" s="15" t="s">
        <v>33</v>
      </c>
      <c r="B15" s="30" t="s">
        <v>34</v>
      </c>
      <c r="C15" s="31" t="s">
        <v>35</v>
      </c>
      <c r="D15" s="31">
        <f>3*6</f>
        <v>18</v>
      </c>
      <c r="E15" s="47">
        <v>0</v>
      </c>
      <c r="F15" s="32">
        <f t="shared" si="1"/>
        <v>0</v>
      </c>
    </row>
    <row r="16" spans="1:6" ht="15" x14ac:dyDescent="0.2">
      <c r="A16" s="15" t="s">
        <v>36</v>
      </c>
      <c r="B16" s="33" t="s">
        <v>37</v>
      </c>
      <c r="C16" s="15" t="s">
        <v>12</v>
      </c>
      <c r="D16" s="15">
        <v>1</v>
      </c>
      <c r="E16" s="47">
        <v>0</v>
      </c>
      <c r="F16" s="32">
        <f t="shared" si="1"/>
        <v>0</v>
      </c>
    </row>
    <row r="17" spans="1:6" ht="15.75" x14ac:dyDescent="0.2">
      <c r="A17" s="20" t="s">
        <v>38</v>
      </c>
      <c r="B17" s="34"/>
      <c r="C17" s="22"/>
      <c r="D17" s="22"/>
      <c r="E17" s="24"/>
      <c r="F17" s="25">
        <f>SUM(F10:F16)</f>
        <v>0</v>
      </c>
    </row>
    <row r="18" spans="1:6" ht="15" x14ac:dyDescent="0.2">
      <c r="A18" s="8" t="s">
        <v>39</v>
      </c>
      <c r="B18" s="12" t="s">
        <v>40</v>
      </c>
      <c r="C18" s="13"/>
      <c r="D18" s="13"/>
      <c r="E18" s="13"/>
      <c r="F18" s="14"/>
    </row>
    <row r="19" spans="1:6" ht="37.5" customHeight="1" x14ac:dyDescent="0.2">
      <c r="A19" s="15" t="s">
        <v>41</v>
      </c>
      <c r="B19" s="35" t="s">
        <v>42</v>
      </c>
      <c r="C19" s="15" t="s">
        <v>43</v>
      </c>
      <c r="D19" s="15">
        <f>5*6</f>
        <v>30</v>
      </c>
      <c r="E19" s="47">
        <v>0</v>
      </c>
      <c r="F19" s="18">
        <f>E19*D19</f>
        <v>0</v>
      </c>
    </row>
    <row r="20" spans="1:6" ht="15" x14ac:dyDescent="0.2">
      <c r="A20" s="15" t="s">
        <v>44</v>
      </c>
      <c r="B20" s="16" t="s">
        <v>45</v>
      </c>
      <c r="C20" s="15" t="s">
        <v>43</v>
      </c>
      <c r="D20" s="15">
        <f>6*6</f>
        <v>36</v>
      </c>
      <c r="E20" s="47">
        <v>0</v>
      </c>
      <c r="F20" s="18">
        <f t="shared" ref="F20:F21" si="2">E20*D20</f>
        <v>0</v>
      </c>
    </row>
    <row r="21" spans="1:6" ht="15" x14ac:dyDescent="0.2">
      <c r="A21" s="15" t="s">
        <v>46</v>
      </c>
      <c r="B21" s="16" t="s">
        <v>47</v>
      </c>
      <c r="C21" s="15" t="s">
        <v>12</v>
      </c>
      <c r="D21" s="15">
        <v>6</v>
      </c>
      <c r="E21" s="47">
        <v>0</v>
      </c>
      <c r="F21" s="18">
        <f t="shared" si="2"/>
        <v>0</v>
      </c>
    </row>
    <row r="22" spans="1:6" ht="15.75" x14ac:dyDescent="0.2">
      <c r="A22" s="20" t="s">
        <v>48</v>
      </c>
      <c r="B22" s="34"/>
      <c r="C22" s="22"/>
      <c r="D22" s="36"/>
      <c r="E22" s="37"/>
      <c r="F22" s="25">
        <f>SUM(F19:F21)</f>
        <v>0</v>
      </c>
    </row>
    <row r="23" spans="1:6" ht="15" x14ac:dyDescent="0.2">
      <c r="A23" s="8" t="s">
        <v>49</v>
      </c>
      <c r="B23" s="12" t="s">
        <v>50</v>
      </c>
      <c r="C23" s="13"/>
      <c r="D23" s="13"/>
      <c r="E23" s="13"/>
      <c r="F23" s="14"/>
    </row>
    <row r="24" spans="1:6" ht="42.75" x14ac:dyDescent="0.2">
      <c r="A24" s="15" t="s">
        <v>51</v>
      </c>
      <c r="B24" s="38" t="s">
        <v>52</v>
      </c>
      <c r="C24" s="15" t="s">
        <v>53</v>
      </c>
      <c r="D24" s="15">
        <v>6</v>
      </c>
      <c r="E24" s="47">
        <v>0</v>
      </c>
      <c r="F24" s="18">
        <f>E24*D24</f>
        <v>0</v>
      </c>
    </row>
    <row r="25" spans="1:6" ht="15" x14ac:dyDescent="0.2">
      <c r="A25" s="15" t="s">
        <v>54</v>
      </c>
      <c r="B25" s="16" t="s">
        <v>126</v>
      </c>
      <c r="C25" s="15" t="s">
        <v>12</v>
      </c>
      <c r="D25" s="15">
        <v>6</v>
      </c>
      <c r="E25" s="47">
        <v>0</v>
      </c>
      <c r="F25" s="18">
        <f t="shared" ref="F25:F27" si="3">E25*D25</f>
        <v>0</v>
      </c>
    </row>
    <row r="26" spans="1:6" ht="15" x14ac:dyDescent="0.2">
      <c r="A26" s="15" t="s">
        <v>56</v>
      </c>
      <c r="B26" s="16" t="s">
        <v>57</v>
      </c>
      <c r="C26" s="15" t="s">
        <v>12</v>
      </c>
      <c r="D26" s="15">
        <v>6</v>
      </c>
      <c r="E26" s="47">
        <v>0</v>
      </c>
      <c r="F26" s="18">
        <f t="shared" si="3"/>
        <v>0</v>
      </c>
    </row>
    <row r="27" spans="1:6" ht="15" x14ac:dyDescent="0.2">
      <c r="A27" s="15" t="s">
        <v>58</v>
      </c>
      <c r="B27" s="16" t="s">
        <v>59</v>
      </c>
      <c r="C27" s="15" t="s">
        <v>12</v>
      </c>
      <c r="D27" s="15">
        <v>6</v>
      </c>
      <c r="E27" s="47">
        <v>0</v>
      </c>
      <c r="F27" s="18">
        <f t="shared" si="3"/>
        <v>0</v>
      </c>
    </row>
    <row r="28" spans="1:6" ht="15.75" x14ac:dyDescent="0.2">
      <c r="A28" s="20" t="s">
        <v>60</v>
      </c>
      <c r="B28" s="34"/>
      <c r="C28" s="22"/>
      <c r="D28" s="39"/>
      <c r="E28" s="40"/>
      <c r="F28" s="25">
        <f>SUM(F24:F27)</f>
        <v>0</v>
      </c>
    </row>
    <row r="29" spans="1:6" ht="18.75" x14ac:dyDescent="0.2">
      <c r="A29" s="8" t="s">
        <v>61</v>
      </c>
      <c r="B29" s="12" t="s">
        <v>62</v>
      </c>
      <c r="C29" s="13"/>
      <c r="D29" s="13"/>
      <c r="E29" s="13"/>
      <c r="F29" s="14"/>
    </row>
    <row r="30" spans="1:6" ht="18" x14ac:dyDescent="0.2">
      <c r="A30" s="41" t="s">
        <v>63</v>
      </c>
      <c r="B30" s="42" t="s">
        <v>64</v>
      </c>
      <c r="C30" s="41" t="s">
        <v>65</v>
      </c>
      <c r="D30" s="41">
        <v>2.6</v>
      </c>
      <c r="E30" s="47">
        <v>0</v>
      </c>
      <c r="F30" s="43">
        <f t="shared" ref="F30:F39" si="4">E30*D30</f>
        <v>0</v>
      </c>
    </row>
    <row r="31" spans="1:6" ht="18" x14ac:dyDescent="0.2">
      <c r="A31" s="41" t="s">
        <v>66</v>
      </c>
      <c r="B31" s="42" t="s">
        <v>67</v>
      </c>
      <c r="C31" s="41" t="s">
        <v>65</v>
      </c>
      <c r="D31" s="41">
        <v>3.55</v>
      </c>
      <c r="E31" s="47">
        <v>0</v>
      </c>
      <c r="F31" s="43">
        <f t="shared" si="4"/>
        <v>0</v>
      </c>
    </row>
    <row r="32" spans="1:6" ht="18" x14ac:dyDescent="0.2">
      <c r="A32" s="41" t="s">
        <v>68</v>
      </c>
      <c r="B32" s="42" t="s">
        <v>69</v>
      </c>
      <c r="C32" s="41" t="s">
        <v>65</v>
      </c>
      <c r="D32" s="41">
        <v>10.4</v>
      </c>
      <c r="E32" s="47">
        <v>0</v>
      </c>
      <c r="F32" s="43">
        <f t="shared" si="4"/>
        <v>0</v>
      </c>
    </row>
    <row r="33" spans="1:6" ht="30" x14ac:dyDescent="0.2">
      <c r="A33" s="41" t="s">
        <v>70</v>
      </c>
      <c r="B33" s="35" t="s">
        <v>71</v>
      </c>
      <c r="C33" s="41" t="s">
        <v>53</v>
      </c>
      <c r="D33" s="41">
        <v>26</v>
      </c>
      <c r="E33" s="47">
        <v>0</v>
      </c>
      <c r="F33" s="43">
        <f t="shared" si="4"/>
        <v>0</v>
      </c>
    </row>
    <row r="34" spans="1:6" ht="30" x14ac:dyDescent="0.2">
      <c r="A34" s="41" t="s">
        <v>72</v>
      </c>
      <c r="B34" s="35" t="s">
        <v>73</v>
      </c>
      <c r="C34" s="41" t="s">
        <v>53</v>
      </c>
      <c r="D34" s="41">
        <v>13</v>
      </c>
      <c r="E34" s="47">
        <v>0</v>
      </c>
      <c r="F34" s="43">
        <f t="shared" si="4"/>
        <v>0</v>
      </c>
    </row>
    <row r="35" spans="1:6" ht="30" x14ac:dyDescent="0.2">
      <c r="A35" s="41" t="s">
        <v>74</v>
      </c>
      <c r="B35" s="35" t="s">
        <v>75</v>
      </c>
      <c r="C35" s="41" t="s">
        <v>53</v>
      </c>
      <c r="D35" s="41">
        <v>104</v>
      </c>
      <c r="E35" s="47">
        <v>0</v>
      </c>
      <c r="F35" s="43">
        <f t="shared" si="4"/>
        <v>0</v>
      </c>
    </row>
    <row r="36" spans="1:6" ht="45" x14ac:dyDescent="0.2">
      <c r="A36" s="41" t="s">
        <v>76</v>
      </c>
      <c r="B36" s="35" t="s">
        <v>77</v>
      </c>
      <c r="C36" s="41" t="s">
        <v>53</v>
      </c>
      <c r="D36" s="41">
        <v>13</v>
      </c>
      <c r="E36" s="47">
        <v>0</v>
      </c>
      <c r="F36" s="43">
        <f t="shared" si="4"/>
        <v>0</v>
      </c>
    </row>
    <row r="37" spans="1:6" ht="30" x14ac:dyDescent="0.2">
      <c r="A37" s="41" t="s">
        <v>78</v>
      </c>
      <c r="B37" s="35" t="s">
        <v>79</v>
      </c>
      <c r="C37" s="41" t="s">
        <v>12</v>
      </c>
      <c r="D37" s="41">
        <v>1</v>
      </c>
      <c r="E37" s="47">
        <v>0</v>
      </c>
      <c r="F37" s="43">
        <f t="shared" si="4"/>
        <v>0</v>
      </c>
    </row>
    <row r="38" spans="1:6" ht="45" x14ac:dyDescent="0.2">
      <c r="A38" s="41" t="s">
        <v>80</v>
      </c>
      <c r="B38" s="35" t="s">
        <v>81</v>
      </c>
      <c r="C38" s="41" t="s">
        <v>82</v>
      </c>
      <c r="D38" s="41">
        <v>36</v>
      </c>
      <c r="E38" s="47">
        <v>0</v>
      </c>
      <c r="F38" s="43">
        <f t="shared" si="4"/>
        <v>0</v>
      </c>
    </row>
    <row r="39" spans="1:6" ht="30" x14ac:dyDescent="0.2">
      <c r="A39" s="41" t="s">
        <v>83</v>
      </c>
      <c r="B39" s="35" t="s">
        <v>84</v>
      </c>
      <c r="C39" s="41" t="s">
        <v>53</v>
      </c>
      <c r="D39" s="41">
        <v>52</v>
      </c>
      <c r="E39" s="47">
        <v>0</v>
      </c>
      <c r="F39" s="43">
        <f t="shared" si="4"/>
        <v>0</v>
      </c>
    </row>
    <row r="40" spans="1:6" ht="15.75" x14ac:dyDescent="0.2">
      <c r="A40" s="20" t="s">
        <v>85</v>
      </c>
      <c r="B40" s="34"/>
      <c r="C40" s="22"/>
      <c r="D40" s="44"/>
      <c r="E40" s="45"/>
      <c r="F40" s="25">
        <f>SUM(F30:F39)</f>
        <v>0</v>
      </c>
    </row>
    <row r="41" spans="1:6" ht="15" x14ac:dyDescent="0.2">
      <c r="A41" s="8" t="s">
        <v>86</v>
      </c>
      <c r="B41" s="12" t="s">
        <v>87</v>
      </c>
      <c r="C41" s="13"/>
      <c r="D41" s="13"/>
      <c r="E41" s="13"/>
      <c r="F41" s="14"/>
    </row>
    <row r="42" spans="1:6" ht="30" x14ac:dyDescent="0.2">
      <c r="A42" s="41" t="s">
        <v>88</v>
      </c>
      <c r="B42" s="35" t="s">
        <v>89</v>
      </c>
      <c r="C42" s="41" t="s">
        <v>53</v>
      </c>
      <c r="D42" s="41">
        <v>7</v>
      </c>
      <c r="E42" s="47">
        <v>0</v>
      </c>
      <c r="F42" s="43">
        <f>E42*D42</f>
        <v>0</v>
      </c>
    </row>
    <row r="43" spans="1:6" ht="45" x14ac:dyDescent="0.2">
      <c r="A43" s="41" t="s">
        <v>90</v>
      </c>
      <c r="B43" s="35" t="s">
        <v>91</v>
      </c>
      <c r="C43" s="41" t="s">
        <v>82</v>
      </c>
      <c r="D43" s="46">
        <v>180</v>
      </c>
      <c r="E43" s="47">
        <v>0</v>
      </c>
      <c r="F43" s="43">
        <f>E43*D43</f>
        <v>0</v>
      </c>
    </row>
    <row r="44" spans="1:6" ht="15.75" x14ac:dyDescent="0.2">
      <c r="A44" s="20" t="s">
        <v>92</v>
      </c>
      <c r="B44" s="34"/>
      <c r="C44" s="22"/>
      <c r="D44" s="44"/>
      <c r="E44" s="45"/>
      <c r="F44" s="25">
        <f>SUM(F42:F43)</f>
        <v>0</v>
      </c>
    </row>
    <row r="45" spans="1:6" ht="15" x14ac:dyDescent="0.2">
      <c r="A45" s="8" t="s">
        <v>93</v>
      </c>
      <c r="B45" s="12" t="s">
        <v>94</v>
      </c>
      <c r="C45" s="13"/>
      <c r="D45" s="13"/>
      <c r="E45" s="13"/>
      <c r="F45" s="14"/>
    </row>
    <row r="46" spans="1:6" ht="15" x14ac:dyDescent="0.2">
      <c r="A46" s="41" t="s">
        <v>95</v>
      </c>
      <c r="B46" s="42" t="s">
        <v>96</v>
      </c>
      <c r="C46" s="41" t="s">
        <v>12</v>
      </c>
      <c r="D46" s="41">
        <v>6</v>
      </c>
      <c r="E46" s="47">
        <v>0</v>
      </c>
      <c r="F46" s="43">
        <f>E46*D46</f>
        <v>0</v>
      </c>
    </row>
    <row r="47" spans="1:6" ht="45" x14ac:dyDescent="0.2">
      <c r="A47" s="41" t="s">
        <v>97</v>
      </c>
      <c r="B47" s="35" t="s">
        <v>98</v>
      </c>
      <c r="C47" s="41" t="s">
        <v>82</v>
      </c>
      <c r="D47" s="41">
        <v>1050</v>
      </c>
      <c r="E47" s="47">
        <v>0</v>
      </c>
      <c r="F47" s="43">
        <f>E47*D47</f>
        <v>0</v>
      </c>
    </row>
    <row r="48" spans="1:6" ht="15.75" x14ac:dyDescent="0.2">
      <c r="A48" s="20" t="s">
        <v>99</v>
      </c>
      <c r="B48" s="34"/>
      <c r="C48" s="22"/>
      <c r="D48" s="44"/>
      <c r="E48" s="45"/>
      <c r="F48" s="25">
        <f>SUM(F46:F47)</f>
        <v>0</v>
      </c>
    </row>
    <row r="49" spans="1:8" ht="15" x14ac:dyDescent="0.2">
      <c r="A49" s="8" t="s">
        <v>100</v>
      </c>
      <c r="B49" s="12" t="s">
        <v>101</v>
      </c>
      <c r="C49" s="13"/>
      <c r="D49" s="13"/>
      <c r="E49" s="13"/>
      <c r="F49" s="14"/>
    </row>
    <row r="50" spans="1:8" ht="15" x14ac:dyDescent="0.2">
      <c r="A50" s="41" t="s">
        <v>102</v>
      </c>
      <c r="B50" s="42" t="s">
        <v>103</v>
      </c>
      <c r="C50" s="41" t="s">
        <v>53</v>
      </c>
      <c r="D50" s="41">
        <v>10</v>
      </c>
      <c r="E50" s="47">
        <v>0</v>
      </c>
      <c r="F50" s="43">
        <f>E50*D50</f>
        <v>0</v>
      </c>
    </row>
    <row r="51" spans="1:8" ht="15" x14ac:dyDescent="0.2">
      <c r="A51" s="41" t="s">
        <v>104</v>
      </c>
      <c r="B51" s="42" t="s">
        <v>105</v>
      </c>
      <c r="C51" s="41"/>
      <c r="D51" s="41">
        <v>2</v>
      </c>
      <c r="E51" s="47">
        <v>0</v>
      </c>
      <c r="F51" s="43">
        <f>E51*D51</f>
        <v>0</v>
      </c>
    </row>
    <row r="52" spans="1:8" ht="15" x14ac:dyDescent="0.2">
      <c r="A52" s="41" t="s">
        <v>106</v>
      </c>
      <c r="B52" s="42" t="s">
        <v>107</v>
      </c>
      <c r="C52" s="41" t="s">
        <v>53</v>
      </c>
      <c r="D52" s="41">
        <v>18</v>
      </c>
      <c r="E52" s="47">
        <v>0</v>
      </c>
      <c r="F52" s="43">
        <f>E52*D52</f>
        <v>0</v>
      </c>
    </row>
    <row r="53" spans="1:8" ht="15.75" x14ac:dyDescent="0.2">
      <c r="A53" s="20" t="s">
        <v>108</v>
      </c>
      <c r="B53" s="34"/>
      <c r="C53" s="22"/>
      <c r="D53" s="44"/>
      <c r="E53" s="45"/>
      <c r="F53" s="25">
        <f>SUM(F50:F52)</f>
        <v>0</v>
      </c>
    </row>
    <row r="54" spans="1:8" ht="15" x14ac:dyDescent="0.2">
      <c r="A54" s="8" t="s">
        <v>109</v>
      </c>
      <c r="B54" s="12" t="s">
        <v>110</v>
      </c>
      <c r="C54" s="13"/>
      <c r="D54" s="13"/>
      <c r="E54" s="13"/>
      <c r="F54" s="14"/>
    </row>
    <row r="55" spans="1:8" ht="15" x14ac:dyDescent="0.2">
      <c r="A55" s="41" t="s">
        <v>111</v>
      </c>
      <c r="B55" s="42" t="s">
        <v>112</v>
      </c>
      <c r="C55" s="41" t="s">
        <v>12</v>
      </c>
      <c r="D55" s="41">
        <v>6</v>
      </c>
      <c r="E55" s="47">
        <v>0</v>
      </c>
      <c r="F55" s="43">
        <f>(E55*D55)</f>
        <v>0</v>
      </c>
    </row>
    <row r="56" spans="1:8" ht="15" x14ac:dyDescent="0.2">
      <c r="A56" s="41" t="s">
        <v>113</v>
      </c>
      <c r="B56" s="42" t="s">
        <v>114</v>
      </c>
      <c r="C56" s="41" t="s">
        <v>12</v>
      </c>
      <c r="D56" s="41">
        <v>1</v>
      </c>
      <c r="E56" s="47">
        <v>0</v>
      </c>
      <c r="F56" s="43">
        <f>(E56*D56)*23</f>
        <v>0</v>
      </c>
    </row>
    <row r="57" spans="1:8" ht="15" x14ac:dyDescent="0.2">
      <c r="A57" s="41" t="s">
        <v>115</v>
      </c>
      <c r="B57" s="42" t="s">
        <v>116</v>
      </c>
      <c r="C57" s="41" t="s">
        <v>12</v>
      </c>
      <c r="D57" s="41">
        <v>1</v>
      </c>
      <c r="E57" s="47">
        <v>0</v>
      </c>
      <c r="F57" s="43">
        <f t="shared" ref="F57" si="5">E57*D57</f>
        <v>0</v>
      </c>
    </row>
    <row r="58" spans="1:8" ht="15.75" x14ac:dyDescent="0.2">
      <c r="A58" s="20" t="s">
        <v>117</v>
      </c>
      <c r="B58" s="34"/>
      <c r="C58" s="22"/>
      <c r="D58" s="44"/>
      <c r="E58" s="45"/>
      <c r="F58" s="25">
        <f>SUM(F55:F57)</f>
        <v>0</v>
      </c>
    </row>
    <row r="59" spans="1:8" ht="15" x14ac:dyDescent="0.2">
      <c r="A59" s="12" t="s">
        <v>118</v>
      </c>
      <c r="B59" s="13"/>
      <c r="C59" s="13"/>
      <c r="D59" s="13"/>
      <c r="E59" s="14"/>
      <c r="F59" s="48">
        <f>SUM(F8,F17,F22,F28,F40,F44,F48,F53,F58)</f>
        <v>0</v>
      </c>
      <c r="G59" s="55"/>
    </row>
    <row r="60" spans="1:8" ht="20.100000000000001" customHeight="1" x14ac:dyDescent="0.2">
      <c r="G60" s="58"/>
      <c r="H60" s="58"/>
    </row>
    <row r="61" spans="1:8" x14ac:dyDescent="0.2">
      <c r="G61" s="58"/>
      <c r="H61" s="58"/>
    </row>
    <row r="63" spans="1:8" x14ac:dyDescent="0.2">
      <c r="G63" s="58"/>
    </row>
  </sheetData>
  <printOptions horizontalCentered="1"/>
  <pageMargins left="0.70866141732283472" right="0.70866141732283472" top="0.74803149606299213" bottom="0.74803149606299213" header="0.31496062992125984" footer="0.31496062992125984"/>
  <pageSetup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04FBC-699A-45A0-93BD-4DF7FEE3E94F}">
  <dimension ref="A1:H63"/>
  <sheetViews>
    <sheetView view="pageBreakPreview" zoomScale="96" zoomScaleNormal="92" zoomScaleSheetLayoutView="96" workbookViewId="0">
      <selection activeCell="Q24" sqref="Q24"/>
    </sheetView>
  </sheetViews>
  <sheetFormatPr defaultColWidth="9.140625" defaultRowHeight="14.25" x14ac:dyDescent="0.2"/>
  <cols>
    <col min="1" max="1" width="5" style="56" customWidth="1"/>
    <col min="2" max="2" width="64.42578125" style="54" customWidth="1"/>
    <col min="3" max="3" width="10.7109375" style="54" customWidth="1"/>
    <col min="4" max="4" width="15" style="56" customWidth="1"/>
    <col min="5" max="5" width="14.5703125" style="57" customWidth="1"/>
    <col min="6" max="6" width="17.42578125" style="57" customWidth="1"/>
    <col min="7" max="7" width="13.7109375" style="54" customWidth="1"/>
    <col min="8" max="8" width="12.85546875" style="54" bestFit="1" customWidth="1"/>
    <col min="9" max="256" width="9.140625" style="54"/>
    <col min="257" max="257" width="8.5703125" style="54" customWidth="1"/>
    <col min="258" max="258" width="38.42578125" style="54" customWidth="1"/>
    <col min="259" max="260" width="9.140625" style="54"/>
    <col min="261" max="261" width="14.5703125" style="54" customWidth="1"/>
    <col min="262" max="262" width="17.42578125" style="54" customWidth="1"/>
    <col min="263" max="263" width="11.42578125" style="54" customWidth="1"/>
    <col min="264" max="512" width="9.140625" style="54"/>
    <col min="513" max="513" width="8.5703125" style="54" customWidth="1"/>
    <col min="514" max="514" width="38.42578125" style="54" customWidth="1"/>
    <col min="515" max="516" width="9.140625" style="54"/>
    <col min="517" max="517" width="14.5703125" style="54" customWidth="1"/>
    <col min="518" max="518" width="17.42578125" style="54" customWidth="1"/>
    <col min="519" max="519" width="11.42578125" style="54" customWidth="1"/>
    <col min="520" max="768" width="9.140625" style="54"/>
    <col min="769" max="769" width="8.5703125" style="54" customWidth="1"/>
    <col min="770" max="770" width="38.42578125" style="54" customWidth="1"/>
    <col min="771" max="772" width="9.140625" style="54"/>
    <col min="773" max="773" width="14.5703125" style="54" customWidth="1"/>
    <col min="774" max="774" width="17.42578125" style="54" customWidth="1"/>
    <col min="775" max="775" width="11.42578125" style="54" customWidth="1"/>
    <col min="776" max="1024" width="9.140625" style="54"/>
    <col min="1025" max="1025" width="8.5703125" style="54" customWidth="1"/>
    <col min="1026" max="1026" width="38.42578125" style="54" customWidth="1"/>
    <col min="1027" max="1028" width="9.140625" style="54"/>
    <col min="1029" max="1029" width="14.5703125" style="54" customWidth="1"/>
    <col min="1030" max="1030" width="17.42578125" style="54" customWidth="1"/>
    <col min="1031" max="1031" width="11.42578125" style="54" customWidth="1"/>
    <col min="1032" max="1280" width="9.140625" style="54"/>
    <col min="1281" max="1281" width="8.5703125" style="54" customWidth="1"/>
    <col min="1282" max="1282" width="38.42578125" style="54" customWidth="1"/>
    <col min="1283" max="1284" width="9.140625" style="54"/>
    <col min="1285" max="1285" width="14.5703125" style="54" customWidth="1"/>
    <col min="1286" max="1286" width="17.42578125" style="54" customWidth="1"/>
    <col min="1287" max="1287" width="11.42578125" style="54" customWidth="1"/>
    <col min="1288" max="1536" width="9.140625" style="54"/>
    <col min="1537" max="1537" width="8.5703125" style="54" customWidth="1"/>
    <col min="1538" max="1538" width="38.42578125" style="54" customWidth="1"/>
    <col min="1539" max="1540" width="9.140625" style="54"/>
    <col min="1541" max="1541" width="14.5703125" style="54" customWidth="1"/>
    <col min="1542" max="1542" width="17.42578125" style="54" customWidth="1"/>
    <col min="1543" max="1543" width="11.42578125" style="54" customWidth="1"/>
    <col min="1544" max="1792" width="9.140625" style="54"/>
    <col min="1793" max="1793" width="8.5703125" style="54" customWidth="1"/>
    <col min="1794" max="1794" width="38.42578125" style="54" customWidth="1"/>
    <col min="1795" max="1796" width="9.140625" style="54"/>
    <col min="1797" max="1797" width="14.5703125" style="54" customWidth="1"/>
    <col min="1798" max="1798" width="17.42578125" style="54" customWidth="1"/>
    <col min="1799" max="1799" width="11.42578125" style="54" customWidth="1"/>
    <col min="1800" max="2048" width="9.140625" style="54"/>
    <col min="2049" max="2049" width="8.5703125" style="54" customWidth="1"/>
    <col min="2050" max="2050" width="38.42578125" style="54" customWidth="1"/>
    <col min="2051" max="2052" width="9.140625" style="54"/>
    <col min="2053" max="2053" width="14.5703125" style="54" customWidth="1"/>
    <col min="2054" max="2054" width="17.42578125" style="54" customWidth="1"/>
    <col min="2055" max="2055" width="11.42578125" style="54" customWidth="1"/>
    <col min="2056" max="2304" width="9.140625" style="54"/>
    <col min="2305" max="2305" width="8.5703125" style="54" customWidth="1"/>
    <col min="2306" max="2306" width="38.42578125" style="54" customWidth="1"/>
    <col min="2307" max="2308" width="9.140625" style="54"/>
    <col min="2309" max="2309" width="14.5703125" style="54" customWidth="1"/>
    <col min="2310" max="2310" width="17.42578125" style="54" customWidth="1"/>
    <col min="2311" max="2311" width="11.42578125" style="54" customWidth="1"/>
    <col min="2312" max="2560" width="9.140625" style="54"/>
    <col min="2561" max="2561" width="8.5703125" style="54" customWidth="1"/>
    <col min="2562" max="2562" width="38.42578125" style="54" customWidth="1"/>
    <col min="2563" max="2564" width="9.140625" style="54"/>
    <col min="2565" max="2565" width="14.5703125" style="54" customWidth="1"/>
    <col min="2566" max="2566" width="17.42578125" style="54" customWidth="1"/>
    <col min="2567" max="2567" width="11.42578125" style="54" customWidth="1"/>
    <col min="2568" max="2816" width="9.140625" style="54"/>
    <col min="2817" max="2817" width="8.5703125" style="54" customWidth="1"/>
    <col min="2818" max="2818" width="38.42578125" style="54" customWidth="1"/>
    <col min="2819" max="2820" width="9.140625" style="54"/>
    <col min="2821" max="2821" width="14.5703125" style="54" customWidth="1"/>
    <col min="2822" max="2822" width="17.42578125" style="54" customWidth="1"/>
    <col min="2823" max="2823" width="11.42578125" style="54" customWidth="1"/>
    <col min="2824" max="3072" width="9.140625" style="54"/>
    <col min="3073" max="3073" width="8.5703125" style="54" customWidth="1"/>
    <col min="3074" max="3074" width="38.42578125" style="54" customWidth="1"/>
    <col min="3075" max="3076" width="9.140625" style="54"/>
    <col min="3077" max="3077" width="14.5703125" style="54" customWidth="1"/>
    <col min="3078" max="3078" width="17.42578125" style="54" customWidth="1"/>
    <col min="3079" max="3079" width="11.42578125" style="54" customWidth="1"/>
    <col min="3080" max="3328" width="9.140625" style="54"/>
    <col min="3329" max="3329" width="8.5703125" style="54" customWidth="1"/>
    <col min="3330" max="3330" width="38.42578125" style="54" customWidth="1"/>
    <col min="3331" max="3332" width="9.140625" style="54"/>
    <col min="3333" max="3333" width="14.5703125" style="54" customWidth="1"/>
    <col min="3334" max="3334" width="17.42578125" style="54" customWidth="1"/>
    <col min="3335" max="3335" width="11.42578125" style="54" customWidth="1"/>
    <col min="3336" max="3584" width="9.140625" style="54"/>
    <col min="3585" max="3585" width="8.5703125" style="54" customWidth="1"/>
    <col min="3586" max="3586" width="38.42578125" style="54" customWidth="1"/>
    <col min="3587" max="3588" width="9.140625" style="54"/>
    <col min="3589" max="3589" width="14.5703125" style="54" customWidth="1"/>
    <col min="3590" max="3590" width="17.42578125" style="54" customWidth="1"/>
    <col min="3591" max="3591" width="11.42578125" style="54" customWidth="1"/>
    <col min="3592" max="3840" width="9.140625" style="54"/>
    <col min="3841" max="3841" width="8.5703125" style="54" customWidth="1"/>
    <col min="3842" max="3842" width="38.42578125" style="54" customWidth="1"/>
    <col min="3843" max="3844" width="9.140625" style="54"/>
    <col min="3845" max="3845" width="14.5703125" style="54" customWidth="1"/>
    <col min="3846" max="3846" width="17.42578125" style="54" customWidth="1"/>
    <col min="3847" max="3847" width="11.42578125" style="54" customWidth="1"/>
    <col min="3848" max="4096" width="9.140625" style="54"/>
    <col min="4097" max="4097" width="8.5703125" style="54" customWidth="1"/>
    <col min="4098" max="4098" width="38.42578125" style="54" customWidth="1"/>
    <col min="4099" max="4100" width="9.140625" style="54"/>
    <col min="4101" max="4101" width="14.5703125" style="54" customWidth="1"/>
    <col min="4102" max="4102" width="17.42578125" style="54" customWidth="1"/>
    <col min="4103" max="4103" width="11.42578125" style="54" customWidth="1"/>
    <col min="4104" max="4352" width="9.140625" style="54"/>
    <col min="4353" max="4353" width="8.5703125" style="54" customWidth="1"/>
    <col min="4354" max="4354" width="38.42578125" style="54" customWidth="1"/>
    <col min="4355" max="4356" width="9.140625" style="54"/>
    <col min="4357" max="4357" width="14.5703125" style="54" customWidth="1"/>
    <col min="4358" max="4358" width="17.42578125" style="54" customWidth="1"/>
    <col min="4359" max="4359" width="11.42578125" style="54" customWidth="1"/>
    <col min="4360" max="4608" width="9.140625" style="54"/>
    <col min="4609" max="4609" width="8.5703125" style="54" customWidth="1"/>
    <col min="4610" max="4610" width="38.42578125" style="54" customWidth="1"/>
    <col min="4611" max="4612" width="9.140625" style="54"/>
    <col min="4613" max="4613" width="14.5703125" style="54" customWidth="1"/>
    <col min="4614" max="4614" width="17.42578125" style="54" customWidth="1"/>
    <col min="4615" max="4615" width="11.42578125" style="54" customWidth="1"/>
    <col min="4616" max="4864" width="9.140625" style="54"/>
    <col min="4865" max="4865" width="8.5703125" style="54" customWidth="1"/>
    <col min="4866" max="4866" width="38.42578125" style="54" customWidth="1"/>
    <col min="4867" max="4868" width="9.140625" style="54"/>
    <col min="4869" max="4869" width="14.5703125" style="54" customWidth="1"/>
    <col min="4870" max="4870" width="17.42578125" style="54" customWidth="1"/>
    <col min="4871" max="4871" width="11.42578125" style="54" customWidth="1"/>
    <col min="4872" max="5120" width="9.140625" style="54"/>
    <col min="5121" max="5121" width="8.5703125" style="54" customWidth="1"/>
    <col min="5122" max="5122" width="38.42578125" style="54" customWidth="1"/>
    <col min="5123" max="5124" width="9.140625" style="54"/>
    <col min="5125" max="5125" width="14.5703125" style="54" customWidth="1"/>
    <col min="5126" max="5126" width="17.42578125" style="54" customWidth="1"/>
    <col min="5127" max="5127" width="11.42578125" style="54" customWidth="1"/>
    <col min="5128" max="5376" width="9.140625" style="54"/>
    <col min="5377" max="5377" width="8.5703125" style="54" customWidth="1"/>
    <col min="5378" max="5378" width="38.42578125" style="54" customWidth="1"/>
    <col min="5379" max="5380" width="9.140625" style="54"/>
    <col min="5381" max="5381" width="14.5703125" style="54" customWidth="1"/>
    <col min="5382" max="5382" width="17.42578125" style="54" customWidth="1"/>
    <col min="5383" max="5383" width="11.42578125" style="54" customWidth="1"/>
    <col min="5384" max="5632" width="9.140625" style="54"/>
    <col min="5633" max="5633" width="8.5703125" style="54" customWidth="1"/>
    <col min="5634" max="5634" width="38.42578125" style="54" customWidth="1"/>
    <col min="5635" max="5636" width="9.140625" style="54"/>
    <col min="5637" max="5637" width="14.5703125" style="54" customWidth="1"/>
    <col min="5638" max="5638" width="17.42578125" style="54" customWidth="1"/>
    <col min="5639" max="5639" width="11.42578125" style="54" customWidth="1"/>
    <col min="5640" max="5888" width="9.140625" style="54"/>
    <col min="5889" max="5889" width="8.5703125" style="54" customWidth="1"/>
    <col min="5890" max="5890" width="38.42578125" style="54" customWidth="1"/>
    <col min="5891" max="5892" width="9.140625" style="54"/>
    <col min="5893" max="5893" width="14.5703125" style="54" customWidth="1"/>
    <col min="5894" max="5894" width="17.42578125" style="54" customWidth="1"/>
    <col min="5895" max="5895" width="11.42578125" style="54" customWidth="1"/>
    <col min="5896" max="6144" width="9.140625" style="54"/>
    <col min="6145" max="6145" width="8.5703125" style="54" customWidth="1"/>
    <col min="6146" max="6146" width="38.42578125" style="54" customWidth="1"/>
    <col min="6147" max="6148" width="9.140625" style="54"/>
    <col min="6149" max="6149" width="14.5703125" style="54" customWidth="1"/>
    <col min="6150" max="6150" width="17.42578125" style="54" customWidth="1"/>
    <col min="6151" max="6151" width="11.42578125" style="54" customWidth="1"/>
    <col min="6152" max="6400" width="9.140625" style="54"/>
    <col min="6401" max="6401" width="8.5703125" style="54" customWidth="1"/>
    <col min="6402" max="6402" width="38.42578125" style="54" customWidth="1"/>
    <col min="6403" max="6404" width="9.140625" style="54"/>
    <col min="6405" max="6405" width="14.5703125" style="54" customWidth="1"/>
    <col min="6406" max="6406" width="17.42578125" style="54" customWidth="1"/>
    <col min="6407" max="6407" width="11.42578125" style="54" customWidth="1"/>
    <col min="6408" max="6656" width="9.140625" style="54"/>
    <col min="6657" max="6657" width="8.5703125" style="54" customWidth="1"/>
    <col min="6658" max="6658" width="38.42578125" style="54" customWidth="1"/>
    <col min="6659" max="6660" width="9.140625" style="54"/>
    <col min="6661" max="6661" width="14.5703125" style="54" customWidth="1"/>
    <col min="6662" max="6662" width="17.42578125" style="54" customWidth="1"/>
    <col min="6663" max="6663" width="11.42578125" style="54" customWidth="1"/>
    <col min="6664" max="6912" width="9.140625" style="54"/>
    <col min="6913" max="6913" width="8.5703125" style="54" customWidth="1"/>
    <col min="6914" max="6914" width="38.42578125" style="54" customWidth="1"/>
    <col min="6915" max="6916" width="9.140625" style="54"/>
    <col min="6917" max="6917" width="14.5703125" style="54" customWidth="1"/>
    <col min="6918" max="6918" width="17.42578125" style="54" customWidth="1"/>
    <col min="6919" max="6919" width="11.42578125" style="54" customWidth="1"/>
    <col min="6920" max="7168" width="9.140625" style="54"/>
    <col min="7169" max="7169" width="8.5703125" style="54" customWidth="1"/>
    <col min="7170" max="7170" width="38.42578125" style="54" customWidth="1"/>
    <col min="7171" max="7172" width="9.140625" style="54"/>
    <col min="7173" max="7173" width="14.5703125" style="54" customWidth="1"/>
    <col min="7174" max="7174" width="17.42578125" style="54" customWidth="1"/>
    <col min="7175" max="7175" width="11.42578125" style="54" customWidth="1"/>
    <col min="7176" max="7424" width="9.140625" style="54"/>
    <col min="7425" max="7425" width="8.5703125" style="54" customWidth="1"/>
    <col min="7426" max="7426" width="38.42578125" style="54" customWidth="1"/>
    <col min="7427" max="7428" width="9.140625" style="54"/>
    <col min="7429" max="7429" width="14.5703125" style="54" customWidth="1"/>
    <col min="7430" max="7430" width="17.42578125" style="54" customWidth="1"/>
    <col min="7431" max="7431" width="11.42578125" style="54" customWidth="1"/>
    <col min="7432" max="7680" width="9.140625" style="54"/>
    <col min="7681" max="7681" width="8.5703125" style="54" customWidth="1"/>
    <col min="7682" max="7682" width="38.42578125" style="54" customWidth="1"/>
    <col min="7683" max="7684" width="9.140625" style="54"/>
    <col min="7685" max="7685" width="14.5703125" style="54" customWidth="1"/>
    <col min="7686" max="7686" width="17.42578125" style="54" customWidth="1"/>
    <col min="7687" max="7687" width="11.42578125" style="54" customWidth="1"/>
    <col min="7688" max="7936" width="9.140625" style="54"/>
    <col min="7937" max="7937" width="8.5703125" style="54" customWidth="1"/>
    <col min="7938" max="7938" width="38.42578125" style="54" customWidth="1"/>
    <col min="7939" max="7940" width="9.140625" style="54"/>
    <col min="7941" max="7941" width="14.5703125" style="54" customWidth="1"/>
    <col min="7942" max="7942" width="17.42578125" style="54" customWidth="1"/>
    <col min="7943" max="7943" width="11.42578125" style="54" customWidth="1"/>
    <col min="7944" max="8192" width="9.140625" style="54"/>
    <col min="8193" max="8193" width="8.5703125" style="54" customWidth="1"/>
    <col min="8194" max="8194" width="38.42578125" style="54" customWidth="1"/>
    <col min="8195" max="8196" width="9.140625" style="54"/>
    <col min="8197" max="8197" width="14.5703125" style="54" customWidth="1"/>
    <col min="8198" max="8198" width="17.42578125" style="54" customWidth="1"/>
    <col min="8199" max="8199" width="11.42578125" style="54" customWidth="1"/>
    <col min="8200" max="8448" width="9.140625" style="54"/>
    <col min="8449" max="8449" width="8.5703125" style="54" customWidth="1"/>
    <col min="8450" max="8450" width="38.42578125" style="54" customWidth="1"/>
    <col min="8451" max="8452" width="9.140625" style="54"/>
    <col min="8453" max="8453" width="14.5703125" style="54" customWidth="1"/>
    <col min="8454" max="8454" width="17.42578125" style="54" customWidth="1"/>
    <col min="8455" max="8455" width="11.42578125" style="54" customWidth="1"/>
    <col min="8456" max="8704" width="9.140625" style="54"/>
    <col min="8705" max="8705" width="8.5703125" style="54" customWidth="1"/>
    <col min="8706" max="8706" width="38.42578125" style="54" customWidth="1"/>
    <col min="8707" max="8708" width="9.140625" style="54"/>
    <col min="8709" max="8709" width="14.5703125" style="54" customWidth="1"/>
    <col min="8710" max="8710" width="17.42578125" style="54" customWidth="1"/>
    <col min="8711" max="8711" width="11.42578125" style="54" customWidth="1"/>
    <col min="8712" max="8960" width="9.140625" style="54"/>
    <col min="8961" max="8961" width="8.5703125" style="54" customWidth="1"/>
    <col min="8962" max="8962" width="38.42578125" style="54" customWidth="1"/>
    <col min="8963" max="8964" width="9.140625" style="54"/>
    <col min="8965" max="8965" width="14.5703125" style="54" customWidth="1"/>
    <col min="8966" max="8966" width="17.42578125" style="54" customWidth="1"/>
    <col min="8967" max="8967" width="11.42578125" style="54" customWidth="1"/>
    <col min="8968" max="9216" width="9.140625" style="54"/>
    <col min="9217" max="9217" width="8.5703125" style="54" customWidth="1"/>
    <col min="9218" max="9218" width="38.42578125" style="54" customWidth="1"/>
    <col min="9219" max="9220" width="9.140625" style="54"/>
    <col min="9221" max="9221" width="14.5703125" style="54" customWidth="1"/>
    <col min="9222" max="9222" width="17.42578125" style="54" customWidth="1"/>
    <col min="9223" max="9223" width="11.42578125" style="54" customWidth="1"/>
    <col min="9224" max="9472" width="9.140625" style="54"/>
    <col min="9473" max="9473" width="8.5703125" style="54" customWidth="1"/>
    <col min="9474" max="9474" width="38.42578125" style="54" customWidth="1"/>
    <col min="9475" max="9476" width="9.140625" style="54"/>
    <col min="9477" max="9477" width="14.5703125" style="54" customWidth="1"/>
    <col min="9478" max="9478" width="17.42578125" style="54" customWidth="1"/>
    <col min="9479" max="9479" width="11.42578125" style="54" customWidth="1"/>
    <col min="9480" max="9728" width="9.140625" style="54"/>
    <col min="9729" max="9729" width="8.5703125" style="54" customWidth="1"/>
    <col min="9730" max="9730" width="38.42578125" style="54" customWidth="1"/>
    <col min="9731" max="9732" width="9.140625" style="54"/>
    <col min="9733" max="9733" width="14.5703125" style="54" customWidth="1"/>
    <col min="9734" max="9734" width="17.42578125" style="54" customWidth="1"/>
    <col min="9735" max="9735" width="11.42578125" style="54" customWidth="1"/>
    <col min="9736" max="9984" width="9.140625" style="54"/>
    <col min="9985" max="9985" width="8.5703125" style="54" customWidth="1"/>
    <col min="9986" max="9986" width="38.42578125" style="54" customWidth="1"/>
    <col min="9987" max="9988" width="9.140625" style="54"/>
    <col min="9989" max="9989" width="14.5703125" style="54" customWidth="1"/>
    <col min="9990" max="9990" width="17.42578125" style="54" customWidth="1"/>
    <col min="9991" max="9991" width="11.42578125" style="54" customWidth="1"/>
    <col min="9992" max="10240" width="9.140625" style="54"/>
    <col min="10241" max="10241" width="8.5703125" style="54" customWidth="1"/>
    <col min="10242" max="10242" width="38.42578125" style="54" customWidth="1"/>
    <col min="10243" max="10244" width="9.140625" style="54"/>
    <col min="10245" max="10245" width="14.5703125" style="54" customWidth="1"/>
    <col min="10246" max="10246" width="17.42578125" style="54" customWidth="1"/>
    <col min="10247" max="10247" width="11.42578125" style="54" customWidth="1"/>
    <col min="10248" max="10496" width="9.140625" style="54"/>
    <col min="10497" max="10497" width="8.5703125" style="54" customWidth="1"/>
    <col min="10498" max="10498" width="38.42578125" style="54" customWidth="1"/>
    <col min="10499" max="10500" width="9.140625" style="54"/>
    <col min="10501" max="10501" width="14.5703125" style="54" customWidth="1"/>
    <col min="10502" max="10502" width="17.42578125" style="54" customWidth="1"/>
    <col min="10503" max="10503" width="11.42578125" style="54" customWidth="1"/>
    <col min="10504" max="10752" width="9.140625" style="54"/>
    <col min="10753" max="10753" width="8.5703125" style="54" customWidth="1"/>
    <col min="10754" max="10754" width="38.42578125" style="54" customWidth="1"/>
    <col min="10755" max="10756" width="9.140625" style="54"/>
    <col min="10757" max="10757" width="14.5703125" style="54" customWidth="1"/>
    <col min="10758" max="10758" width="17.42578125" style="54" customWidth="1"/>
    <col min="10759" max="10759" width="11.42578125" style="54" customWidth="1"/>
    <col min="10760" max="11008" width="9.140625" style="54"/>
    <col min="11009" max="11009" width="8.5703125" style="54" customWidth="1"/>
    <col min="11010" max="11010" width="38.42578125" style="54" customWidth="1"/>
    <col min="11011" max="11012" width="9.140625" style="54"/>
    <col min="11013" max="11013" width="14.5703125" style="54" customWidth="1"/>
    <col min="11014" max="11014" width="17.42578125" style="54" customWidth="1"/>
    <col min="11015" max="11015" width="11.42578125" style="54" customWidth="1"/>
    <col min="11016" max="11264" width="9.140625" style="54"/>
    <col min="11265" max="11265" width="8.5703125" style="54" customWidth="1"/>
    <col min="11266" max="11266" width="38.42578125" style="54" customWidth="1"/>
    <col min="11267" max="11268" width="9.140625" style="54"/>
    <col min="11269" max="11269" width="14.5703125" style="54" customWidth="1"/>
    <col min="11270" max="11270" width="17.42578125" style="54" customWidth="1"/>
    <col min="11271" max="11271" width="11.42578125" style="54" customWidth="1"/>
    <col min="11272" max="11520" width="9.140625" style="54"/>
    <col min="11521" max="11521" width="8.5703125" style="54" customWidth="1"/>
    <col min="11522" max="11522" width="38.42578125" style="54" customWidth="1"/>
    <col min="11523" max="11524" width="9.140625" style="54"/>
    <col min="11525" max="11525" width="14.5703125" style="54" customWidth="1"/>
    <col min="11526" max="11526" width="17.42578125" style="54" customWidth="1"/>
    <col min="11527" max="11527" width="11.42578125" style="54" customWidth="1"/>
    <col min="11528" max="11776" width="9.140625" style="54"/>
    <col min="11777" max="11777" width="8.5703125" style="54" customWidth="1"/>
    <col min="11778" max="11778" width="38.42578125" style="54" customWidth="1"/>
    <col min="11779" max="11780" width="9.140625" style="54"/>
    <col min="11781" max="11781" width="14.5703125" style="54" customWidth="1"/>
    <col min="11782" max="11782" width="17.42578125" style="54" customWidth="1"/>
    <col min="11783" max="11783" width="11.42578125" style="54" customWidth="1"/>
    <col min="11784" max="12032" width="9.140625" style="54"/>
    <col min="12033" max="12033" width="8.5703125" style="54" customWidth="1"/>
    <col min="12034" max="12034" width="38.42578125" style="54" customWidth="1"/>
    <col min="12035" max="12036" width="9.140625" style="54"/>
    <col min="12037" max="12037" width="14.5703125" style="54" customWidth="1"/>
    <col min="12038" max="12038" width="17.42578125" style="54" customWidth="1"/>
    <col min="12039" max="12039" width="11.42578125" style="54" customWidth="1"/>
    <col min="12040" max="12288" width="9.140625" style="54"/>
    <col min="12289" max="12289" width="8.5703125" style="54" customWidth="1"/>
    <col min="12290" max="12290" width="38.42578125" style="54" customWidth="1"/>
    <col min="12291" max="12292" width="9.140625" style="54"/>
    <col min="12293" max="12293" width="14.5703125" style="54" customWidth="1"/>
    <col min="12294" max="12294" width="17.42578125" style="54" customWidth="1"/>
    <col min="12295" max="12295" width="11.42578125" style="54" customWidth="1"/>
    <col min="12296" max="12544" width="9.140625" style="54"/>
    <col min="12545" max="12545" width="8.5703125" style="54" customWidth="1"/>
    <col min="12546" max="12546" width="38.42578125" style="54" customWidth="1"/>
    <col min="12547" max="12548" width="9.140625" style="54"/>
    <col min="12549" max="12549" width="14.5703125" style="54" customWidth="1"/>
    <col min="12550" max="12550" width="17.42578125" style="54" customWidth="1"/>
    <col min="12551" max="12551" width="11.42578125" style="54" customWidth="1"/>
    <col min="12552" max="12800" width="9.140625" style="54"/>
    <col min="12801" max="12801" width="8.5703125" style="54" customWidth="1"/>
    <col min="12802" max="12802" width="38.42578125" style="54" customWidth="1"/>
    <col min="12803" max="12804" width="9.140625" style="54"/>
    <col min="12805" max="12805" width="14.5703125" style="54" customWidth="1"/>
    <col min="12806" max="12806" width="17.42578125" style="54" customWidth="1"/>
    <col min="12807" max="12807" width="11.42578125" style="54" customWidth="1"/>
    <col min="12808" max="13056" width="9.140625" style="54"/>
    <col min="13057" max="13057" width="8.5703125" style="54" customWidth="1"/>
    <col min="13058" max="13058" width="38.42578125" style="54" customWidth="1"/>
    <col min="13059" max="13060" width="9.140625" style="54"/>
    <col min="13061" max="13061" width="14.5703125" style="54" customWidth="1"/>
    <col min="13062" max="13062" width="17.42578125" style="54" customWidth="1"/>
    <col min="13063" max="13063" width="11.42578125" style="54" customWidth="1"/>
    <col min="13064" max="13312" width="9.140625" style="54"/>
    <col min="13313" max="13313" width="8.5703125" style="54" customWidth="1"/>
    <col min="13314" max="13314" width="38.42578125" style="54" customWidth="1"/>
    <col min="13315" max="13316" width="9.140625" style="54"/>
    <col min="13317" max="13317" width="14.5703125" style="54" customWidth="1"/>
    <col min="13318" max="13318" width="17.42578125" style="54" customWidth="1"/>
    <col min="13319" max="13319" width="11.42578125" style="54" customWidth="1"/>
    <col min="13320" max="13568" width="9.140625" style="54"/>
    <col min="13569" max="13569" width="8.5703125" style="54" customWidth="1"/>
    <col min="13570" max="13570" width="38.42578125" style="54" customWidth="1"/>
    <col min="13571" max="13572" width="9.140625" style="54"/>
    <col min="13573" max="13573" width="14.5703125" style="54" customWidth="1"/>
    <col min="13574" max="13574" width="17.42578125" style="54" customWidth="1"/>
    <col min="13575" max="13575" width="11.42578125" style="54" customWidth="1"/>
    <col min="13576" max="13824" width="9.140625" style="54"/>
    <col min="13825" max="13825" width="8.5703125" style="54" customWidth="1"/>
    <col min="13826" max="13826" width="38.42578125" style="54" customWidth="1"/>
    <col min="13827" max="13828" width="9.140625" style="54"/>
    <col min="13829" max="13829" width="14.5703125" style="54" customWidth="1"/>
    <col min="13830" max="13830" width="17.42578125" style="54" customWidth="1"/>
    <col min="13831" max="13831" width="11.42578125" style="54" customWidth="1"/>
    <col min="13832" max="14080" width="9.140625" style="54"/>
    <col min="14081" max="14081" width="8.5703125" style="54" customWidth="1"/>
    <col min="14082" max="14082" width="38.42578125" style="54" customWidth="1"/>
    <col min="14083" max="14084" width="9.140625" style="54"/>
    <col min="14085" max="14085" width="14.5703125" style="54" customWidth="1"/>
    <col min="14086" max="14086" width="17.42578125" style="54" customWidth="1"/>
    <col min="14087" max="14087" width="11.42578125" style="54" customWidth="1"/>
    <col min="14088" max="14336" width="9.140625" style="54"/>
    <col min="14337" max="14337" width="8.5703125" style="54" customWidth="1"/>
    <col min="14338" max="14338" width="38.42578125" style="54" customWidth="1"/>
    <col min="14339" max="14340" width="9.140625" style="54"/>
    <col min="14341" max="14341" width="14.5703125" style="54" customWidth="1"/>
    <col min="14342" max="14342" width="17.42578125" style="54" customWidth="1"/>
    <col min="14343" max="14343" width="11.42578125" style="54" customWidth="1"/>
    <col min="14344" max="14592" width="9.140625" style="54"/>
    <col min="14593" max="14593" width="8.5703125" style="54" customWidth="1"/>
    <col min="14594" max="14594" width="38.42578125" style="54" customWidth="1"/>
    <col min="14595" max="14596" width="9.140625" style="54"/>
    <col min="14597" max="14597" width="14.5703125" style="54" customWidth="1"/>
    <col min="14598" max="14598" width="17.42578125" style="54" customWidth="1"/>
    <col min="14599" max="14599" width="11.42578125" style="54" customWidth="1"/>
    <col min="14600" max="14848" width="9.140625" style="54"/>
    <col min="14849" max="14849" width="8.5703125" style="54" customWidth="1"/>
    <col min="14850" max="14850" width="38.42578125" style="54" customWidth="1"/>
    <col min="14851" max="14852" width="9.140625" style="54"/>
    <col min="14853" max="14853" width="14.5703125" style="54" customWidth="1"/>
    <col min="14854" max="14854" width="17.42578125" style="54" customWidth="1"/>
    <col min="14855" max="14855" width="11.42578125" style="54" customWidth="1"/>
    <col min="14856" max="15104" width="9.140625" style="54"/>
    <col min="15105" max="15105" width="8.5703125" style="54" customWidth="1"/>
    <col min="15106" max="15106" width="38.42578125" style="54" customWidth="1"/>
    <col min="15107" max="15108" width="9.140625" style="54"/>
    <col min="15109" max="15109" width="14.5703125" style="54" customWidth="1"/>
    <col min="15110" max="15110" width="17.42578125" style="54" customWidth="1"/>
    <col min="15111" max="15111" width="11.42578125" style="54" customWidth="1"/>
    <col min="15112" max="15360" width="9.140625" style="54"/>
    <col min="15361" max="15361" width="8.5703125" style="54" customWidth="1"/>
    <col min="15362" max="15362" width="38.42578125" style="54" customWidth="1"/>
    <col min="15363" max="15364" width="9.140625" style="54"/>
    <col min="15365" max="15365" width="14.5703125" style="54" customWidth="1"/>
    <col min="15366" max="15366" width="17.42578125" style="54" customWidth="1"/>
    <col min="15367" max="15367" width="11.42578125" style="54" customWidth="1"/>
    <col min="15368" max="15616" width="9.140625" style="54"/>
    <col min="15617" max="15617" width="8.5703125" style="54" customWidth="1"/>
    <col min="15618" max="15618" width="38.42578125" style="54" customWidth="1"/>
    <col min="15619" max="15620" width="9.140625" style="54"/>
    <col min="15621" max="15621" width="14.5703125" style="54" customWidth="1"/>
    <col min="15622" max="15622" width="17.42578125" style="54" customWidth="1"/>
    <col min="15623" max="15623" width="11.42578125" style="54" customWidth="1"/>
    <col min="15624" max="15872" width="9.140625" style="54"/>
    <col min="15873" max="15873" width="8.5703125" style="54" customWidth="1"/>
    <col min="15874" max="15874" width="38.42578125" style="54" customWidth="1"/>
    <col min="15875" max="15876" width="9.140625" style="54"/>
    <col min="15877" max="15877" width="14.5703125" style="54" customWidth="1"/>
    <col min="15878" max="15878" width="17.42578125" style="54" customWidth="1"/>
    <col min="15879" max="15879" width="11.42578125" style="54" customWidth="1"/>
    <col min="15880" max="16128" width="9.140625" style="54"/>
    <col min="16129" max="16129" width="8.5703125" style="54" customWidth="1"/>
    <col min="16130" max="16130" width="38.42578125" style="54" customWidth="1"/>
    <col min="16131" max="16132" width="9.140625" style="54"/>
    <col min="16133" max="16133" width="14.5703125" style="54" customWidth="1"/>
    <col min="16134" max="16134" width="17.42578125" style="54" customWidth="1"/>
    <col min="16135" max="16135" width="11.42578125" style="54" customWidth="1"/>
    <col min="16136" max="16384" width="9.140625" style="54"/>
  </cols>
  <sheetData>
    <row r="1" spans="1:6" ht="50.45" customHeight="1" x14ac:dyDescent="0.2">
      <c r="A1" s="1" t="s">
        <v>0</v>
      </c>
      <c r="B1" s="2"/>
      <c r="C1" s="2"/>
      <c r="D1" s="2"/>
      <c r="E1" s="2"/>
      <c r="F1" s="3"/>
    </row>
    <row r="2" spans="1:6" ht="21.6" customHeight="1" x14ac:dyDescent="0.2">
      <c r="A2" s="5" t="s">
        <v>128</v>
      </c>
      <c r="B2" s="6"/>
      <c r="C2" s="6"/>
      <c r="D2" s="6"/>
      <c r="E2" s="6"/>
      <c r="F2" s="7"/>
    </row>
    <row r="3" spans="1:6" ht="30" x14ac:dyDescent="0.2">
      <c r="A3" s="8" t="s">
        <v>2</v>
      </c>
      <c r="B3" s="9" t="s">
        <v>3</v>
      </c>
      <c r="C3" s="8" t="s">
        <v>4</v>
      </c>
      <c r="D3" s="10" t="s">
        <v>5</v>
      </c>
      <c r="E3" s="8" t="s">
        <v>6</v>
      </c>
      <c r="F3" s="11" t="s">
        <v>7</v>
      </c>
    </row>
    <row r="4" spans="1:6" ht="15" x14ac:dyDescent="0.2">
      <c r="A4" s="8" t="s">
        <v>8</v>
      </c>
      <c r="B4" s="12" t="s">
        <v>9</v>
      </c>
      <c r="C4" s="13"/>
      <c r="D4" s="13"/>
      <c r="E4" s="13"/>
      <c r="F4" s="14"/>
    </row>
    <row r="5" spans="1:6" ht="15" x14ac:dyDescent="0.2">
      <c r="A5" s="15" t="s">
        <v>10</v>
      </c>
      <c r="B5" s="16" t="s">
        <v>11</v>
      </c>
      <c r="C5" s="15" t="s">
        <v>12</v>
      </c>
      <c r="D5" s="15">
        <v>1</v>
      </c>
      <c r="E5" s="17">
        <v>0</v>
      </c>
      <c r="F5" s="18">
        <f>E5*D5</f>
        <v>0</v>
      </c>
    </row>
    <row r="6" spans="1:6" ht="15" x14ac:dyDescent="0.2">
      <c r="A6" s="15" t="s">
        <v>13</v>
      </c>
      <c r="B6" s="16" t="s">
        <v>14</v>
      </c>
      <c r="C6" s="15" t="s">
        <v>12</v>
      </c>
      <c r="D6" s="15">
        <v>5</v>
      </c>
      <c r="E6" s="47">
        <v>0</v>
      </c>
      <c r="F6" s="18">
        <f t="shared" ref="F6:F7" si="0">E6*D6</f>
        <v>0</v>
      </c>
    </row>
    <row r="7" spans="1:6" ht="15" x14ac:dyDescent="0.2">
      <c r="A7" s="15" t="s">
        <v>15</v>
      </c>
      <c r="B7" s="19" t="s">
        <v>16</v>
      </c>
      <c r="C7" s="15" t="s">
        <v>17</v>
      </c>
      <c r="D7" s="15">
        <v>6</v>
      </c>
      <c r="E7" s="47">
        <v>0</v>
      </c>
      <c r="F7" s="18">
        <f t="shared" si="0"/>
        <v>0</v>
      </c>
    </row>
    <row r="8" spans="1:6" ht="15.75" x14ac:dyDescent="0.2">
      <c r="A8" s="20" t="s">
        <v>18</v>
      </c>
      <c r="B8" s="21"/>
      <c r="C8" s="22"/>
      <c r="D8" s="23"/>
      <c r="E8" s="24"/>
      <c r="F8" s="25">
        <f>SUM(F5:F7)</f>
        <v>0</v>
      </c>
    </row>
    <row r="9" spans="1:6" ht="15" x14ac:dyDescent="0.2">
      <c r="A9" s="8" t="s">
        <v>19</v>
      </c>
      <c r="B9" s="12" t="s">
        <v>20</v>
      </c>
      <c r="C9" s="13"/>
      <c r="D9" s="13"/>
      <c r="E9" s="13"/>
      <c r="F9" s="14"/>
    </row>
    <row r="10" spans="1:6" ht="30" x14ac:dyDescent="0.2">
      <c r="A10" s="26" t="s">
        <v>21</v>
      </c>
      <c r="B10" s="27" t="s">
        <v>22</v>
      </c>
      <c r="C10" s="26" t="s">
        <v>23</v>
      </c>
      <c r="D10" s="26">
        <f>102*6</f>
        <v>612</v>
      </c>
      <c r="E10" s="47">
        <v>0</v>
      </c>
      <c r="F10" s="28">
        <f>E10*D10</f>
        <v>0</v>
      </c>
    </row>
    <row r="11" spans="1:6" ht="15" x14ac:dyDescent="0.2">
      <c r="A11" s="15" t="s">
        <v>24</v>
      </c>
      <c r="B11" s="16" t="s">
        <v>25</v>
      </c>
      <c r="C11" s="15" t="s">
        <v>23</v>
      </c>
      <c r="D11" s="15">
        <f>78*6</f>
        <v>468</v>
      </c>
      <c r="E11" s="47">
        <v>0</v>
      </c>
      <c r="F11" s="18">
        <f t="shared" ref="F11:F16" si="1">E11*D11</f>
        <v>0</v>
      </c>
    </row>
    <row r="12" spans="1:6" ht="15" x14ac:dyDescent="0.2">
      <c r="A12" s="15" t="s">
        <v>26</v>
      </c>
      <c r="B12" s="16" t="s">
        <v>27</v>
      </c>
      <c r="C12" s="15" t="s">
        <v>23</v>
      </c>
      <c r="D12" s="15">
        <f>22*6</f>
        <v>132</v>
      </c>
      <c r="E12" s="47">
        <v>0</v>
      </c>
      <c r="F12" s="18">
        <f t="shared" si="1"/>
        <v>0</v>
      </c>
    </row>
    <row r="13" spans="1:6" ht="30" x14ac:dyDescent="0.2">
      <c r="A13" s="15" t="s">
        <v>28</v>
      </c>
      <c r="B13" s="29" t="s">
        <v>29</v>
      </c>
      <c r="C13" s="15" t="s">
        <v>23</v>
      </c>
      <c r="D13" s="15">
        <f>2*6</f>
        <v>12</v>
      </c>
      <c r="E13" s="47">
        <v>0</v>
      </c>
      <c r="F13" s="18">
        <f t="shared" si="1"/>
        <v>0</v>
      </c>
    </row>
    <row r="14" spans="1:6" ht="15" x14ac:dyDescent="0.2">
      <c r="A14" s="15" t="s">
        <v>30</v>
      </c>
      <c r="B14" s="19" t="s">
        <v>31</v>
      </c>
      <c r="C14" s="15" t="s">
        <v>32</v>
      </c>
      <c r="D14" s="15">
        <f>5*6</f>
        <v>30</v>
      </c>
      <c r="E14" s="47">
        <v>0</v>
      </c>
      <c r="F14" s="18">
        <f t="shared" si="1"/>
        <v>0</v>
      </c>
    </row>
    <row r="15" spans="1:6" ht="15" x14ac:dyDescent="0.2">
      <c r="A15" s="15" t="s">
        <v>33</v>
      </c>
      <c r="B15" s="30" t="s">
        <v>34</v>
      </c>
      <c r="C15" s="31" t="s">
        <v>35</v>
      </c>
      <c r="D15" s="31">
        <f>3*6</f>
        <v>18</v>
      </c>
      <c r="E15" s="47">
        <v>0</v>
      </c>
      <c r="F15" s="32">
        <f t="shared" si="1"/>
        <v>0</v>
      </c>
    </row>
    <row r="16" spans="1:6" ht="15" x14ac:dyDescent="0.2">
      <c r="A16" s="15" t="s">
        <v>36</v>
      </c>
      <c r="B16" s="33" t="s">
        <v>37</v>
      </c>
      <c r="C16" s="15" t="s">
        <v>12</v>
      </c>
      <c r="D16" s="15">
        <v>1</v>
      </c>
      <c r="E16" s="47">
        <v>0</v>
      </c>
      <c r="F16" s="32">
        <f t="shared" si="1"/>
        <v>0</v>
      </c>
    </row>
    <row r="17" spans="1:6" ht="15.75" x14ac:dyDescent="0.2">
      <c r="A17" s="20" t="s">
        <v>38</v>
      </c>
      <c r="B17" s="34"/>
      <c r="C17" s="22"/>
      <c r="D17" s="22"/>
      <c r="E17" s="24"/>
      <c r="F17" s="25">
        <f>SUM(F10:F16)</f>
        <v>0</v>
      </c>
    </row>
    <row r="18" spans="1:6" ht="15" x14ac:dyDescent="0.2">
      <c r="A18" s="8" t="s">
        <v>39</v>
      </c>
      <c r="B18" s="12" t="s">
        <v>40</v>
      </c>
      <c r="C18" s="13"/>
      <c r="D18" s="13"/>
      <c r="E18" s="13"/>
      <c r="F18" s="14"/>
    </row>
    <row r="19" spans="1:6" ht="37.5" customHeight="1" x14ac:dyDescent="0.2">
      <c r="A19" s="15" t="s">
        <v>41</v>
      </c>
      <c r="B19" s="35" t="s">
        <v>42</v>
      </c>
      <c r="C19" s="15" t="s">
        <v>43</v>
      </c>
      <c r="D19" s="15">
        <f>5*6</f>
        <v>30</v>
      </c>
      <c r="E19" s="47">
        <v>0</v>
      </c>
      <c r="F19" s="18">
        <f>E19*D19</f>
        <v>0</v>
      </c>
    </row>
    <row r="20" spans="1:6" ht="15" x14ac:dyDescent="0.2">
      <c r="A20" s="15" t="s">
        <v>44</v>
      </c>
      <c r="B20" s="16" t="s">
        <v>45</v>
      </c>
      <c r="C20" s="15" t="s">
        <v>43</v>
      </c>
      <c r="D20" s="15">
        <f>6*6</f>
        <v>36</v>
      </c>
      <c r="E20" s="47">
        <v>0</v>
      </c>
      <c r="F20" s="18">
        <f t="shared" ref="F20:F21" si="2">E20*D20</f>
        <v>0</v>
      </c>
    </row>
    <row r="21" spans="1:6" ht="15" x14ac:dyDescent="0.2">
      <c r="A21" s="15" t="s">
        <v>46</v>
      </c>
      <c r="B21" s="16" t="s">
        <v>47</v>
      </c>
      <c r="C21" s="15" t="s">
        <v>12</v>
      </c>
      <c r="D21" s="15">
        <v>6</v>
      </c>
      <c r="E21" s="47">
        <v>0</v>
      </c>
      <c r="F21" s="18">
        <f t="shared" si="2"/>
        <v>0</v>
      </c>
    </row>
    <row r="22" spans="1:6" ht="15.75" x14ac:dyDescent="0.2">
      <c r="A22" s="20" t="s">
        <v>48</v>
      </c>
      <c r="B22" s="34"/>
      <c r="C22" s="22"/>
      <c r="D22" s="36"/>
      <c r="E22" s="37"/>
      <c r="F22" s="25">
        <f>SUM(F19:F21)</f>
        <v>0</v>
      </c>
    </row>
    <row r="23" spans="1:6" ht="15" x14ac:dyDescent="0.2">
      <c r="A23" s="8" t="s">
        <v>49</v>
      </c>
      <c r="B23" s="12" t="s">
        <v>50</v>
      </c>
      <c r="C23" s="13"/>
      <c r="D23" s="13"/>
      <c r="E23" s="13"/>
      <c r="F23" s="14"/>
    </row>
    <row r="24" spans="1:6" ht="42.75" x14ac:dyDescent="0.2">
      <c r="A24" s="15" t="s">
        <v>51</v>
      </c>
      <c r="B24" s="38" t="s">
        <v>52</v>
      </c>
      <c r="C24" s="15" t="s">
        <v>53</v>
      </c>
      <c r="D24" s="15">
        <v>6</v>
      </c>
      <c r="E24" s="47">
        <v>0</v>
      </c>
      <c r="F24" s="18">
        <f>E24*D24</f>
        <v>0</v>
      </c>
    </row>
    <row r="25" spans="1:6" ht="15" x14ac:dyDescent="0.2">
      <c r="A25" s="15" t="s">
        <v>54</v>
      </c>
      <c r="B25" s="16" t="s">
        <v>126</v>
      </c>
      <c r="C25" s="15" t="s">
        <v>12</v>
      </c>
      <c r="D25" s="15">
        <v>6</v>
      </c>
      <c r="E25" s="47">
        <v>0</v>
      </c>
      <c r="F25" s="18">
        <f t="shared" ref="F25:F27" si="3">E25*D25</f>
        <v>0</v>
      </c>
    </row>
    <row r="26" spans="1:6" ht="15" x14ac:dyDescent="0.2">
      <c r="A26" s="15" t="s">
        <v>56</v>
      </c>
      <c r="B26" s="16" t="s">
        <v>57</v>
      </c>
      <c r="C26" s="15" t="s">
        <v>12</v>
      </c>
      <c r="D26" s="15">
        <v>6</v>
      </c>
      <c r="E26" s="47">
        <v>0</v>
      </c>
      <c r="F26" s="18">
        <f t="shared" si="3"/>
        <v>0</v>
      </c>
    </row>
    <row r="27" spans="1:6" ht="15" x14ac:dyDescent="0.2">
      <c r="A27" s="15" t="s">
        <v>58</v>
      </c>
      <c r="B27" s="16" t="s">
        <v>59</v>
      </c>
      <c r="C27" s="15" t="s">
        <v>12</v>
      </c>
      <c r="D27" s="15">
        <v>6</v>
      </c>
      <c r="E27" s="47">
        <v>0</v>
      </c>
      <c r="F27" s="18">
        <f t="shared" si="3"/>
        <v>0</v>
      </c>
    </row>
    <row r="28" spans="1:6" ht="15.75" x14ac:dyDescent="0.2">
      <c r="A28" s="20" t="s">
        <v>60</v>
      </c>
      <c r="B28" s="34"/>
      <c r="C28" s="22"/>
      <c r="D28" s="39"/>
      <c r="E28" s="40"/>
      <c r="F28" s="25">
        <f>SUM(F24:F27)</f>
        <v>0</v>
      </c>
    </row>
    <row r="29" spans="1:6" ht="18.75" x14ac:dyDescent="0.2">
      <c r="A29" s="8" t="s">
        <v>61</v>
      </c>
      <c r="B29" s="12" t="s">
        <v>62</v>
      </c>
      <c r="C29" s="13"/>
      <c r="D29" s="13"/>
      <c r="E29" s="13"/>
      <c r="F29" s="14"/>
    </row>
    <row r="30" spans="1:6" ht="18" x14ac:dyDescent="0.2">
      <c r="A30" s="41" t="s">
        <v>63</v>
      </c>
      <c r="B30" s="42" t="s">
        <v>64</v>
      </c>
      <c r="C30" s="41" t="s">
        <v>65</v>
      </c>
      <c r="D30" s="41">
        <v>2.6</v>
      </c>
      <c r="E30" s="47">
        <v>0</v>
      </c>
      <c r="F30" s="43">
        <f t="shared" ref="F30:F39" si="4">E30*D30</f>
        <v>0</v>
      </c>
    </row>
    <row r="31" spans="1:6" ht="18" x14ac:dyDescent="0.2">
      <c r="A31" s="41" t="s">
        <v>66</v>
      </c>
      <c r="B31" s="42" t="s">
        <v>67</v>
      </c>
      <c r="C31" s="41" t="s">
        <v>65</v>
      </c>
      <c r="D31" s="41">
        <v>3.55</v>
      </c>
      <c r="E31" s="47">
        <v>0</v>
      </c>
      <c r="F31" s="43">
        <f t="shared" si="4"/>
        <v>0</v>
      </c>
    </row>
    <row r="32" spans="1:6" ht="18" x14ac:dyDescent="0.2">
      <c r="A32" s="41" t="s">
        <v>68</v>
      </c>
      <c r="B32" s="42" t="s">
        <v>69</v>
      </c>
      <c r="C32" s="41" t="s">
        <v>65</v>
      </c>
      <c r="D32" s="41">
        <v>10.4</v>
      </c>
      <c r="E32" s="47">
        <v>0</v>
      </c>
      <c r="F32" s="43">
        <f t="shared" si="4"/>
        <v>0</v>
      </c>
    </row>
    <row r="33" spans="1:6" ht="30" x14ac:dyDescent="0.2">
      <c r="A33" s="41" t="s">
        <v>70</v>
      </c>
      <c r="B33" s="35" t="s">
        <v>71</v>
      </c>
      <c r="C33" s="41" t="s">
        <v>53</v>
      </c>
      <c r="D33" s="41">
        <v>26</v>
      </c>
      <c r="E33" s="47">
        <v>0</v>
      </c>
      <c r="F33" s="43">
        <f t="shared" si="4"/>
        <v>0</v>
      </c>
    </row>
    <row r="34" spans="1:6" ht="30" x14ac:dyDescent="0.2">
      <c r="A34" s="41" t="s">
        <v>72</v>
      </c>
      <c r="B34" s="35" t="s">
        <v>73</v>
      </c>
      <c r="C34" s="41" t="s">
        <v>53</v>
      </c>
      <c r="D34" s="41">
        <v>13</v>
      </c>
      <c r="E34" s="47">
        <v>0</v>
      </c>
      <c r="F34" s="43">
        <f t="shared" si="4"/>
        <v>0</v>
      </c>
    </row>
    <row r="35" spans="1:6" ht="30" x14ac:dyDescent="0.2">
      <c r="A35" s="41" t="s">
        <v>74</v>
      </c>
      <c r="B35" s="35" t="s">
        <v>75</v>
      </c>
      <c r="C35" s="41" t="s">
        <v>53</v>
      </c>
      <c r="D35" s="41">
        <v>104</v>
      </c>
      <c r="E35" s="47">
        <v>0</v>
      </c>
      <c r="F35" s="43">
        <f t="shared" si="4"/>
        <v>0</v>
      </c>
    </row>
    <row r="36" spans="1:6" ht="45" x14ac:dyDescent="0.2">
      <c r="A36" s="41" t="s">
        <v>76</v>
      </c>
      <c r="B36" s="35" t="s">
        <v>77</v>
      </c>
      <c r="C36" s="41" t="s">
        <v>53</v>
      </c>
      <c r="D36" s="41">
        <v>13</v>
      </c>
      <c r="E36" s="47">
        <v>0</v>
      </c>
      <c r="F36" s="43">
        <f t="shared" si="4"/>
        <v>0</v>
      </c>
    </row>
    <row r="37" spans="1:6" ht="30" x14ac:dyDescent="0.2">
      <c r="A37" s="41" t="s">
        <v>78</v>
      </c>
      <c r="B37" s="35" t="s">
        <v>79</v>
      </c>
      <c r="C37" s="41" t="s">
        <v>12</v>
      </c>
      <c r="D37" s="41">
        <v>1</v>
      </c>
      <c r="E37" s="47">
        <v>0</v>
      </c>
      <c r="F37" s="43">
        <f t="shared" si="4"/>
        <v>0</v>
      </c>
    </row>
    <row r="38" spans="1:6" ht="45" x14ac:dyDescent="0.2">
      <c r="A38" s="41" t="s">
        <v>80</v>
      </c>
      <c r="B38" s="35" t="s">
        <v>81</v>
      </c>
      <c r="C38" s="41" t="s">
        <v>82</v>
      </c>
      <c r="D38" s="41">
        <v>36</v>
      </c>
      <c r="E38" s="47">
        <v>0</v>
      </c>
      <c r="F38" s="43">
        <f t="shared" si="4"/>
        <v>0</v>
      </c>
    </row>
    <row r="39" spans="1:6" ht="30" x14ac:dyDescent="0.2">
      <c r="A39" s="41" t="s">
        <v>83</v>
      </c>
      <c r="B39" s="35" t="s">
        <v>84</v>
      </c>
      <c r="C39" s="41" t="s">
        <v>53</v>
      </c>
      <c r="D39" s="41">
        <v>52</v>
      </c>
      <c r="E39" s="47">
        <v>0</v>
      </c>
      <c r="F39" s="43">
        <f t="shared" si="4"/>
        <v>0</v>
      </c>
    </row>
    <row r="40" spans="1:6" ht="15.75" x14ac:dyDescent="0.2">
      <c r="A40" s="20" t="s">
        <v>85</v>
      </c>
      <c r="B40" s="34"/>
      <c r="C40" s="22"/>
      <c r="D40" s="44"/>
      <c r="E40" s="45"/>
      <c r="F40" s="25">
        <f>SUM(F30:F39)</f>
        <v>0</v>
      </c>
    </row>
    <row r="41" spans="1:6" ht="15" x14ac:dyDescent="0.2">
      <c r="A41" s="8" t="s">
        <v>86</v>
      </c>
      <c r="B41" s="12" t="s">
        <v>87</v>
      </c>
      <c r="C41" s="13"/>
      <c r="D41" s="13"/>
      <c r="E41" s="13"/>
      <c r="F41" s="14"/>
    </row>
    <row r="42" spans="1:6" ht="30" x14ac:dyDescent="0.2">
      <c r="A42" s="41" t="s">
        <v>88</v>
      </c>
      <c r="B42" s="35" t="s">
        <v>89</v>
      </c>
      <c r="C42" s="41" t="s">
        <v>53</v>
      </c>
      <c r="D42" s="41">
        <v>7</v>
      </c>
      <c r="E42" s="47">
        <v>0</v>
      </c>
      <c r="F42" s="43">
        <f>E42*D42</f>
        <v>0</v>
      </c>
    </row>
    <row r="43" spans="1:6" ht="45" x14ac:dyDescent="0.2">
      <c r="A43" s="41" t="s">
        <v>90</v>
      </c>
      <c r="B43" s="35" t="s">
        <v>91</v>
      </c>
      <c r="C43" s="41" t="s">
        <v>82</v>
      </c>
      <c r="D43" s="46">
        <v>180</v>
      </c>
      <c r="E43" s="47">
        <v>0</v>
      </c>
      <c r="F43" s="43">
        <f>E43*D43</f>
        <v>0</v>
      </c>
    </row>
    <row r="44" spans="1:6" ht="15.75" x14ac:dyDescent="0.2">
      <c r="A44" s="20" t="s">
        <v>92</v>
      </c>
      <c r="B44" s="34"/>
      <c r="C44" s="22"/>
      <c r="D44" s="44"/>
      <c r="E44" s="45"/>
      <c r="F44" s="25">
        <f>SUM(F42:F43)</f>
        <v>0</v>
      </c>
    </row>
    <row r="45" spans="1:6" ht="15" x14ac:dyDescent="0.2">
      <c r="A45" s="8" t="s">
        <v>93</v>
      </c>
      <c r="B45" s="12" t="s">
        <v>94</v>
      </c>
      <c r="C45" s="13"/>
      <c r="D45" s="13"/>
      <c r="E45" s="13"/>
      <c r="F45" s="14"/>
    </row>
    <row r="46" spans="1:6" ht="15" x14ac:dyDescent="0.2">
      <c r="A46" s="41" t="s">
        <v>95</v>
      </c>
      <c r="B46" s="42" t="s">
        <v>96</v>
      </c>
      <c r="C46" s="41" t="s">
        <v>12</v>
      </c>
      <c r="D46" s="41">
        <v>6</v>
      </c>
      <c r="E46" s="47">
        <v>0</v>
      </c>
      <c r="F46" s="43">
        <f>E46*D46</f>
        <v>0</v>
      </c>
    </row>
    <row r="47" spans="1:6" ht="45" x14ac:dyDescent="0.2">
      <c r="A47" s="41" t="s">
        <v>97</v>
      </c>
      <c r="B47" s="35" t="s">
        <v>98</v>
      </c>
      <c r="C47" s="41" t="s">
        <v>82</v>
      </c>
      <c r="D47" s="41">
        <v>1050</v>
      </c>
      <c r="E47" s="47">
        <v>0</v>
      </c>
      <c r="F47" s="43">
        <f>E47*D47</f>
        <v>0</v>
      </c>
    </row>
    <row r="48" spans="1:6" ht="15.75" x14ac:dyDescent="0.2">
      <c r="A48" s="20" t="s">
        <v>99</v>
      </c>
      <c r="B48" s="34"/>
      <c r="C48" s="22"/>
      <c r="D48" s="44"/>
      <c r="E48" s="45"/>
      <c r="F48" s="25">
        <f>SUM(F46:F47)</f>
        <v>0</v>
      </c>
    </row>
    <row r="49" spans="1:8" ht="15" x14ac:dyDescent="0.2">
      <c r="A49" s="8" t="s">
        <v>100</v>
      </c>
      <c r="B49" s="12" t="s">
        <v>101</v>
      </c>
      <c r="C49" s="13"/>
      <c r="D49" s="13"/>
      <c r="E49" s="13"/>
      <c r="F49" s="14"/>
    </row>
    <row r="50" spans="1:8" ht="15" x14ac:dyDescent="0.2">
      <c r="A50" s="41" t="s">
        <v>102</v>
      </c>
      <c r="B50" s="42" t="s">
        <v>103</v>
      </c>
      <c r="C50" s="41" t="s">
        <v>53</v>
      </c>
      <c r="D50" s="41">
        <v>10</v>
      </c>
      <c r="E50" s="47">
        <v>0</v>
      </c>
      <c r="F50" s="43">
        <f>E50*D50</f>
        <v>0</v>
      </c>
    </row>
    <row r="51" spans="1:8" ht="15" x14ac:dyDescent="0.2">
      <c r="A51" s="41" t="s">
        <v>104</v>
      </c>
      <c r="B51" s="42" t="s">
        <v>105</v>
      </c>
      <c r="C51" s="41"/>
      <c r="D51" s="41">
        <v>2</v>
      </c>
      <c r="E51" s="47">
        <v>0</v>
      </c>
      <c r="F51" s="43">
        <f>E51*D51</f>
        <v>0</v>
      </c>
    </row>
    <row r="52" spans="1:8" ht="15" x14ac:dyDescent="0.2">
      <c r="A52" s="41" t="s">
        <v>106</v>
      </c>
      <c r="B52" s="42" t="s">
        <v>107</v>
      </c>
      <c r="C52" s="41" t="s">
        <v>53</v>
      </c>
      <c r="D52" s="41">
        <v>18</v>
      </c>
      <c r="E52" s="47">
        <v>0</v>
      </c>
      <c r="F52" s="43">
        <f>E52*D52</f>
        <v>0</v>
      </c>
    </row>
    <row r="53" spans="1:8" ht="15.75" x14ac:dyDescent="0.2">
      <c r="A53" s="20" t="s">
        <v>108</v>
      </c>
      <c r="B53" s="34"/>
      <c r="C53" s="22"/>
      <c r="D53" s="44"/>
      <c r="E53" s="45"/>
      <c r="F53" s="25">
        <f>SUM(F50:F52)</f>
        <v>0</v>
      </c>
    </row>
    <row r="54" spans="1:8" ht="15" x14ac:dyDescent="0.2">
      <c r="A54" s="8" t="s">
        <v>109</v>
      </c>
      <c r="B54" s="12" t="s">
        <v>110</v>
      </c>
      <c r="C54" s="13"/>
      <c r="D54" s="13"/>
      <c r="E54" s="13"/>
      <c r="F54" s="14"/>
    </row>
    <row r="55" spans="1:8" ht="15" x14ac:dyDescent="0.2">
      <c r="A55" s="41" t="s">
        <v>111</v>
      </c>
      <c r="B55" s="42" t="s">
        <v>112</v>
      </c>
      <c r="C55" s="41" t="s">
        <v>12</v>
      </c>
      <c r="D55" s="41">
        <v>6</v>
      </c>
      <c r="E55" s="47">
        <v>0</v>
      </c>
      <c r="F55" s="43">
        <f>(E55*D55)</f>
        <v>0</v>
      </c>
    </row>
    <row r="56" spans="1:8" ht="15" x14ac:dyDescent="0.2">
      <c r="A56" s="41" t="s">
        <v>113</v>
      </c>
      <c r="B56" s="42" t="s">
        <v>114</v>
      </c>
      <c r="C56" s="41" t="s">
        <v>12</v>
      </c>
      <c r="D56" s="41">
        <v>1</v>
      </c>
      <c r="E56" s="47">
        <v>0</v>
      </c>
      <c r="F56" s="43">
        <f>(E56*D56)*23</f>
        <v>0</v>
      </c>
    </row>
    <row r="57" spans="1:8" ht="15" x14ac:dyDescent="0.2">
      <c r="A57" s="41" t="s">
        <v>115</v>
      </c>
      <c r="B57" s="42" t="s">
        <v>116</v>
      </c>
      <c r="C57" s="41" t="s">
        <v>12</v>
      </c>
      <c r="D57" s="41">
        <v>1</v>
      </c>
      <c r="E57" s="47">
        <v>0</v>
      </c>
      <c r="F57" s="43">
        <f t="shared" ref="F57" si="5">E57*D57</f>
        <v>0</v>
      </c>
    </row>
    <row r="58" spans="1:8" ht="15.75" x14ac:dyDescent="0.2">
      <c r="A58" s="20" t="s">
        <v>117</v>
      </c>
      <c r="B58" s="34"/>
      <c r="C58" s="22"/>
      <c r="D58" s="44"/>
      <c r="E58" s="45"/>
      <c r="F58" s="25">
        <f>SUM(F55:F57)</f>
        <v>0</v>
      </c>
    </row>
    <row r="59" spans="1:8" ht="15" x14ac:dyDescent="0.2">
      <c r="A59" s="12" t="s">
        <v>118</v>
      </c>
      <c r="B59" s="13"/>
      <c r="C59" s="13"/>
      <c r="D59" s="13"/>
      <c r="E59" s="14"/>
      <c r="F59" s="48">
        <f>SUM(F8,F17,F22,F28,F40,F44,F48,F53,F58)</f>
        <v>0</v>
      </c>
      <c r="G59" s="55"/>
    </row>
    <row r="60" spans="1:8" ht="20.100000000000001" customHeight="1" x14ac:dyDescent="0.2">
      <c r="G60" s="58"/>
      <c r="H60" s="58"/>
    </row>
    <row r="61" spans="1:8" x14ac:dyDescent="0.2">
      <c r="G61" s="58"/>
      <c r="H61" s="58"/>
    </row>
    <row r="63" spans="1:8" x14ac:dyDescent="0.2">
      <c r="G63" s="58"/>
    </row>
  </sheetData>
  <printOptions horizontalCentered="1"/>
  <pageMargins left="0.70866141732283472" right="0.70866141732283472" top="0.74803149606299213" bottom="0.74803149606299213" header="0.31496062992125984" footer="0.31496062992125984"/>
  <pageSetup scale="6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50559-9E96-4679-A8BE-737DFB310FA8}">
  <dimension ref="A1:F63"/>
  <sheetViews>
    <sheetView view="pageBreakPreview" topLeftCell="A35" zoomScale="96" zoomScaleNormal="92" zoomScaleSheetLayoutView="96" workbookViewId="0">
      <selection activeCell="C16" sqref="C16"/>
    </sheetView>
  </sheetViews>
  <sheetFormatPr defaultColWidth="9.140625" defaultRowHeight="14.25" x14ac:dyDescent="0.2"/>
  <cols>
    <col min="1" max="1" width="5" style="49" customWidth="1"/>
    <col min="2" max="3" width="64.42578125" style="4" customWidth="1"/>
    <col min="4" max="4" width="10.7109375" style="4" customWidth="1"/>
    <col min="5" max="5" width="13.7109375" style="4" customWidth="1"/>
    <col min="6" max="6" width="12.85546875" style="4" bestFit="1" customWidth="1"/>
    <col min="7" max="254" width="9.140625" style="4"/>
    <col min="255" max="255" width="8.5703125" style="4" customWidth="1"/>
    <col min="256" max="256" width="38.42578125" style="4" customWidth="1"/>
    <col min="257" max="258" width="9.140625" style="4"/>
    <col min="259" max="259" width="14.5703125" style="4" customWidth="1"/>
    <col min="260" max="260" width="17.42578125" style="4" customWidth="1"/>
    <col min="261" max="261" width="11.42578125" style="4" customWidth="1"/>
    <col min="262" max="510" width="9.140625" style="4"/>
    <col min="511" max="511" width="8.5703125" style="4" customWidth="1"/>
    <col min="512" max="512" width="38.42578125" style="4" customWidth="1"/>
    <col min="513" max="514" width="9.140625" style="4"/>
    <col min="515" max="515" width="14.5703125" style="4" customWidth="1"/>
    <col min="516" max="516" width="17.42578125" style="4" customWidth="1"/>
    <col min="517" max="517" width="11.42578125" style="4" customWidth="1"/>
    <col min="518" max="766" width="9.140625" style="4"/>
    <col min="767" max="767" width="8.5703125" style="4" customWidth="1"/>
    <col min="768" max="768" width="38.42578125" style="4" customWidth="1"/>
    <col min="769" max="770" width="9.140625" style="4"/>
    <col min="771" max="771" width="14.5703125" style="4" customWidth="1"/>
    <col min="772" max="772" width="17.42578125" style="4" customWidth="1"/>
    <col min="773" max="773" width="11.42578125" style="4" customWidth="1"/>
    <col min="774" max="1022" width="9.140625" style="4"/>
    <col min="1023" max="1023" width="8.5703125" style="4" customWidth="1"/>
    <col min="1024" max="1024" width="38.42578125" style="4" customWidth="1"/>
    <col min="1025" max="1026" width="9.140625" style="4"/>
    <col min="1027" max="1027" width="14.5703125" style="4" customWidth="1"/>
    <col min="1028" max="1028" width="17.42578125" style="4" customWidth="1"/>
    <col min="1029" max="1029" width="11.42578125" style="4" customWidth="1"/>
    <col min="1030" max="1278" width="9.140625" style="4"/>
    <col min="1279" max="1279" width="8.5703125" style="4" customWidth="1"/>
    <col min="1280" max="1280" width="38.42578125" style="4" customWidth="1"/>
    <col min="1281" max="1282" width="9.140625" style="4"/>
    <col min="1283" max="1283" width="14.5703125" style="4" customWidth="1"/>
    <col min="1284" max="1284" width="17.42578125" style="4" customWidth="1"/>
    <col min="1285" max="1285" width="11.42578125" style="4" customWidth="1"/>
    <col min="1286" max="1534" width="9.140625" style="4"/>
    <col min="1535" max="1535" width="8.5703125" style="4" customWidth="1"/>
    <col min="1536" max="1536" width="38.42578125" style="4" customWidth="1"/>
    <col min="1537" max="1538" width="9.140625" style="4"/>
    <col min="1539" max="1539" width="14.5703125" style="4" customWidth="1"/>
    <col min="1540" max="1540" width="17.42578125" style="4" customWidth="1"/>
    <col min="1541" max="1541" width="11.42578125" style="4" customWidth="1"/>
    <col min="1542" max="1790" width="9.140625" style="4"/>
    <col min="1791" max="1791" width="8.5703125" style="4" customWidth="1"/>
    <col min="1792" max="1792" width="38.42578125" style="4" customWidth="1"/>
    <col min="1793" max="1794" width="9.140625" style="4"/>
    <col min="1795" max="1795" width="14.5703125" style="4" customWidth="1"/>
    <col min="1796" max="1796" width="17.42578125" style="4" customWidth="1"/>
    <col min="1797" max="1797" width="11.42578125" style="4" customWidth="1"/>
    <col min="1798" max="2046" width="9.140625" style="4"/>
    <col min="2047" max="2047" width="8.5703125" style="4" customWidth="1"/>
    <col min="2048" max="2048" width="38.42578125" style="4" customWidth="1"/>
    <col min="2049" max="2050" width="9.140625" style="4"/>
    <col min="2051" max="2051" width="14.5703125" style="4" customWidth="1"/>
    <col min="2052" max="2052" width="17.42578125" style="4" customWidth="1"/>
    <col min="2053" max="2053" width="11.42578125" style="4" customWidth="1"/>
    <col min="2054" max="2302" width="9.140625" style="4"/>
    <col min="2303" max="2303" width="8.5703125" style="4" customWidth="1"/>
    <col min="2304" max="2304" width="38.42578125" style="4" customWidth="1"/>
    <col min="2305" max="2306" width="9.140625" style="4"/>
    <col min="2307" max="2307" width="14.5703125" style="4" customWidth="1"/>
    <col min="2308" max="2308" width="17.42578125" style="4" customWidth="1"/>
    <col min="2309" max="2309" width="11.42578125" style="4" customWidth="1"/>
    <col min="2310" max="2558" width="9.140625" style="4"/>
    <col min="2559" max="2559" width="8.5703125" style="4" customWidth="1"/>
    <col min="2560" max="2560" width="38.42578125" style="4" customWidth="1"/>
    <col min="2561" max="2562" width="9.140625" style="4"/>
    <col min="2563" max="2563" width="14.5703125" style="4" customWidth="1"/>
    <col min="2564" max="2564" width="17.42578125" style="4" customWidth="1"/>
    <col min="2565" max="2565" width="11.42578125" style="4" customWidth="1"/>
    <col min="2566" max="2814" width="9.140625" style="4"/>
    <col min="2815" max="2815" width="8.5703125" style="4" customWidth="1"/>
    <col min="2816" max="2816" width="38.42578125" style="4" customWidth="1"/>
    <col min="2817" max="2818" width="9.140625" style="4"/>
    <col min="2819" max="2819" width="14.5703125" style="4" customWidth="1"/>
    <col min="2820" max="2820" width="17.42578125" style="4" customWidth="1"/>
    <col min="2821" max="2821" width="11.42578125" style="4" customWidth="1"/>
    <col min="2822" max="3070" width="9.140625" style="4"/>
    <col min="3071" max="3071" width="8.5703125" style="4" customWidth="1"/>
    <col min="3072" max="3072" width="38.42578125" style="4" customWidth="1"/>
    <col min="3073" max="3074" width="9.140625" style="4"/>
    <col min="3075" max="3075" width="14.5703125" style="4" customWidth="1"/>
    <col min="3076" max="3076" width="17.42578125" style="4" customWidth="1"/>
    <col min="3077" max="3077" width="11.42578125" style="4" customWidth="1"/>
    <col min="3078" max="3326" width="9.140625" style="4"/>
    <col min="3327" max="3327" width="8.5703125" style="4" customWidth="1"/>
    <col min="3328" max="3328" width="38.42578125" style="4" customWidth="1"/>
    <col min="3329" max="3330" width="9.140625" style="4"/>
    <col min="3331" max="3331" width="14.5703125" style="4" customWidth="1"/>
    <col min="3332" max="3332" width="17.42578125" style="4" customWidth="1"/>
    <col min="3333" max="3333" width="11.42578125" style="4" customWidth="1"/>
    <col min="3334" max="3582" width="9.140625" style="4"/>
    <col min="3583" max="3583" width="8.5703125" style="4" customWidth="1"/>
    <col min="3584" max="3584" width="38.42578125" style="4" customWidth="1"/>
    <col min="3585" max="3586" width="9.140625" style="4"/>
    <col min="3587" max="3587" width="14.5703125" style="4" customWidth="1"/>
    <col min="3588" max="3588" width="17.42578125" style="4" customWidth="1"/>
    <col min="3589" max="3589" width="11.42578125" style="4" customWidth="1"/>
    <col min="3590" max="3838" width="9.140625" style="4"/>
    <col min="3839" max="3839" width="8.5703125" style="4" customWidth="1"/>
    <col min="3840" max="3840" width="38.42578125" style="4" customWidth="1"/>
    <col min="3841" max="3842" width="9.140625" style="4"/>
    <col min="3843" max="3843" width="14.5703125" style="4" customWidth="1"/>
    <col min="3844" max="3844" width="17.42578125" style="4" customWidth="1"/>
    <col min="3845" max="3845" width="11.42578125" style="4" customWidth="1"/>
    <col min="3846" max="4094" width="9.140625" style="4"/>
    <col min="4095" max="4095" width="8.5703125" style="4" customWidth="1"/>
    <col min="4096" max="4096" width="38.42578125" style="4" customWidth="1"/>
    <col min="4097" max="4098" width="9.140625" style="4"/>
    <col min="4099" max="4099" width="14.5703125" style="4" customWidth="1"/>
    <col min="4100" max="4100" width="17.42578125" style="4" customWidth="1"/>
    <col min="4101" max="4101" width="11.42578125" style="4" customWidth="1"/>
    <col min="4102" max="4350" width="9.140625" style="4"/>
    <col min="4351" max="4351" width="8.5703125" style="4" customWidth="1"/>
    <col min="4352" max="4352" width="38.42578125" style="4" customWidth="1"/>
    <col min="4353" max="4354" width="9.140625" style="4"/>
    <col min="4355" max="4355" width="14.5703125" style="4" customWidth="1"/>
    <col min="4356" max="4356" width="17.42578125" style="4" customWidth="1"/>
    <col min="4357" max="4357" width="11.42578125" style="4" customWidth="1"/>
    <col min="4358" max="4606" width="9.140625" style="4"/>
    <col min="4607" max="4607" width="8.5703125" style="4" customWidth="1"/>
    <col min="4608" max="4608" width="38.42578125" style="4" customWidth="1"/>
    <col min="4609" max="4610" width="9.140625" style="4"/>
    <col min="4611" max="4611" width="14.5703125" style="4" customWidth="1"/>
    <col min="4612" max="4612" width="17.42578125" style="4" customWidth="1"/>
    <col min="4613" max="4613" width="11.42578125" style="4" customWidth="1"/>
    <col min="4614" max="4862" width="9.140625" style="4"/>
    <col min="4863" max="4863" width="8.5703125" style="4" customWidth="1"/>
    <col min="4864" max="4864" width="38.42578125" style="4" customWidth="1"/>
    <col min="4865" max="4866" width="9.140625" style="4"/>
    <col min="4867" max="4867" width="14.5703125" style="4" customWidth="1"/>
    <col min="4868" max="4868" width="17.42578125" style="4" customWidth="1"/>
    <col min="4869" max="4869" width="11.42578125" style="4" customWidth="1"/>
    <col min="4870" max="5118" width="9.140625" style="4"/>
    <col min="5119" max="5119" width="8.5703125" style="4" customWidth="1"/>
    <col min="5120" max="5120" width="38.42578125" style="4" customWidth="1"/>
    <col min="5121" max="5122" width="9.140625" style="4"/>
    <col min="5123" max="5123" width="14.5703125" style="4" customWidth="1"/>
    <col min="5124" max="5124" width="17.42578125" style="4" customWidth="1"/>
    <col min="5125" max="5125" width="11.42578125" style="4" customWidth="1"/>
    <col min="5126" max="5374" width="9.140625" style="4"/>
    <col min="5375" max="5375" width="8.5703125" style="4" customWidth="1"/>
    <col min="5376" max="5376" width="38.42578125" style="4" customWidth="1"/>
    <col min="5377" max="5378" width="9.140625" style="4"/>
    <col min="5379" max="5379" width="14.5703125" style="4" customWidth="1"/>
    <col min="5380" max="5380" width="17.42578125" style="4" customWidth="1"/>
    <col min="5381" max="5381" width="11.42578125" style="4" customWidth="1"/>
    <col min="5382" max="5630" width="9.140625" style="4"/>
    <col min="5631" max="5631" width="8.5703125" style="4" customWidth="1"/>
    <col min="5632" max="5632" width="38.42578125" style="4" customWidth="1"/>
    <col min="5633" max="5634" width="9.140625" style="4"/>
    <col min="5635" max="5635" width="14.5703125" style="4" customWidth="1"/>
    <col min="5636" max="5636" width="17.42578125" style="4" customWidth="1"/>
    <col min="5637" max="5637" width="11.42578125" style="4" customWidth="1"/>
    <col min="5638" max="5886" width="9.140625" style="4"/>
    <col min="5887" max="5887" width="8.5703125" style="4" customWidth="1"/>
    <col min="5888" max="5888" width="38.42578125" style="4" customWidth="1"/>
    <col min="5889" max="5890" width="9.140625" style="4"/>
    <col min="5891" max="5891" width="14.5703125" style="4" customWidth="1"/>
    <col min="5892" max="5892" width="17.42578125" style="4" customWidth="1"/>
    <col min="5893" max="5893" width="11.42578125" style="4" customWidth="1"/>
    <col min="5894" max="6142" width="9.140625" style="4"/>
    <col min="6143" max="6143" width="8.5703125" style="4" customWidth="1"/>
    <col min="6144" max="6144" width="38.42578125" style="4" customWidth="1"/>
    <col min="6145" max="6146" width="9.140625" style="4"/>
    <col min="6147" max="6147" width="14.5703125" style="4" customWidth="1"/>
    <col min="6148" max="6148" width="17.42578125" style="4" customWidth="1"/>
    <col min="6149" max="6149" width="11.42578125" style="4" customWidth="1"/>
    <col min="6150" max="6398" width="9.140625" style="4"/>
    <col min="6399" max="6399" width="8.5703125" style="4" customWidth="1"/>
    <col min="6400" max="6400" width="38.42578125" style="4" customWidth="1"/>
    <col min="6401" max="6402" width="9.140625" style="4"/>
    <col min="6403" max="6403" width="14.5703125" style="4" customWidth="1"/>
    <col min="6404" max="6404" width="17.42578125" style="4" customWidth="1"/>
    <col min="6405" max="6405" width="11.42578125" style="4" customWidth="1"/>
    <col min="6406" max="6654" width="9.140625" style="4"/>
    <col min="6655" max="6655" width="8.5703125" style="4" customWidth="1"/>
    <col min="6656" max="6656" width="38.42578125" style="4" customWidth="1"/>
    <col min="6657" max="6658" width="9.140625" style="4"/>
    <col min="6659" max="6659" width="14.5703125" style="4" customWidth="1"/>
    <col min="6660" max="6660" width="17.42578125" style="4" customWidth="1"/>
    <col min="6661" max="6661" width="11.42578125" style="4" customWidth="1"/>
    <col min="6662" max="6910" width="9.140625" style="4"/>
    <col min="6911" max="6911" width="8.5703125" style="4" customWidth="1"/>
    <col min="6912" max="6912" width="38.42578125" style="4" customWidth="1"/>
    <col min="6913" max="6914" width="9.140625" style="4"/>
    <col min="6915" max="6915" width="14.5703125" style="4" customWidth="1"/>
    <col min="6916" max="6916" width="17.42578125" style="4" customWidth="1"/>
    <col min="6917" max="6917" width="11.42578125" style="4" customWidth="1"/>
    <col min="6918" max="7166" width="9.140625" style="4"/>
    <col min="7167" max="7167" width="8.5703125" style="4" customWidth="1"/>
    <col min="7168" max="7168" width="38.42578125" style="4" customWidth="1"/>
    <col min="7169" max="7170" width="9.140625" style="4"/>
    <col min="7171" max="7171" width="14.5703125" style="4" customWidth="1"/>
    <col min="7172" max="7172" width="17.42578125" style="4" customWidth="1"/>
    <col min="7173" max="7173" width="11.42578125" style="4" customWidth="1"/>
    <col min="7174" max="7422" width="9.140625" style="4"/>
    <col min="7423" max="7423" width="8.5703125" style="4" customWidth="1"/>
    <col min="7424" max="7424" width="38.42578125" style="4" customWidth="1"/>
    <col min="7425" max="7426" width="9.140625" style="4"/>
    <col min="7427" max="7427" width="14.5703125" style="4" customWidth="1"/>
    <col min="7428" max="7428" width="17.42578125" style="4" customWidth="1"/>
    <col min="7429" max="7429" width="11.42578125" style="4" customWidth="1"/>
    <col min="7430" max="7678" width="9.140625" style="4"/>
    <col min="7679" max="7679" width="8.5703125" style="4" customWidth="1"/>
    <col min="7680" max="7680" width="38.42578125" style="4" customWidth="1"/>
    <col min="7681" max="7682" width="9.140625" style="4"/>
    <col min="7683" max="7683" width="14.5703125" style="4" customWidth="1"/>
    <col min="7684" max="7684" width="17.42578125" style="4" customWidth="1"/>
    <col min="7685" max="7685" width="11.42578125" style="4" customWidth="1"/>
    <col min="7686" max="7934" width="9.140625" style="4"/>
    <col min="7935" max="7935" width="8.5703125" style="4" customWidth="1"/>
    <col min="7936" max="7936" width="38.42578125" style="4" customWidth="1"/>
    <col min="7937" max="7938" width="9.140625" style="4"/>
    <col min="7939" max="7939" width="14.5703125" style="4" customWidth="1"/>
    <col min="7940" max="7940" width="17.42578125" style="4" customWidth="1"/>
    <col min="7941" max="7941" width="11.42578125" style="4" customWidth="1"/>
    <col min="7942" max="8190" width="9.140625" style="4"/>
    <col min="8191" max="8191" width="8.5703125" style="4" customWidth="1"/>
    <col min="8192" max="8192" width="38.42578125" style="4" customWidth="1"/>
    <col min="8193" max="8194" width="9.140625" style="4"/>
    <col min="8195" max="8195" width="14.5703125" style="4" customWidth="1"/>
    <col min="8196" max="8196" width="17.42578125" style="4" customWidth="1"/>
    <col min="8197" max="8197" width="11.42578125" style="4" customWidth="1"/>
    <col min="8198" max="8446" width="9.140625" style="4"/>
    <col min="8447" max="8447" width="8.5703125" style="4" customWidth="1"/>
    <col min="8448" max="8448" width="38.42578125" style="4" customWidth="1"/>
    <col min="8449" max="8450" width="9.140625" style="4"/>
    <col min="8451" max="8451" width="14.5703125" style="4" customWidth="1"/>
    <col min="8452" max="8452" width="17.42578125" style="4" customWidth="1"/>
    <col min="8453" max="8453" width="11.42578125" style="4" customWidth="1"/>
    <col min="8454" max="8702" width="9.140625" style="4"/>
    <col min="8703" max="8703" width="8.5703125" style="4" customWidth="1"/>
    <col min="8704" max="8704" width="38.42578125" style="4" customWidth="1"/>
    <col min="8705" max="8706" width="9.140625" style="4"/>
    <col min="8707" max="8707" width="14.5703125" style="4" customWidth="1"/>
    <col min="8708" max="8708" width="17.42578125" style="4" customWidth="1"/>
    <col min="8709" max="8709" width="11.42578125" style="4" customWidth="1"/>
    <col min="8710" max="8958" width="9.140625" style="4"/>
    <col min="8959" max="8959" width="8.5703125" style="4" customWidth="1"/>
    <col min="8960" max="8960" width="38.42578125" style="4" customWidth="1"/>
    <col min="8961" max="8962" width="9.140625" style="4"/>
    <col min="8963" max="8963" width="14.5703125" style="4" customWidth="1"/>
    <col min="8964" max="8964" width="17.42578125" style="4" customWidth="1"/>
    <col min="8965" max="8965" width="11.42578125" style="4" customWidth="1"/>
    <col min="8966" max="9214" width="9.140625" style="4"/>
    <col min="9215" max="9215" width="8.5703125" style="4" customWidth="1"/>
    <col min="9216" max="9216" width="38.42578125" style="4" customWidth="1"/>
    <col min="9217" max="9218" width="9.140625" style="4"/>
    <col min="9219" max="9219" width="14.5703125" style="4" customWidth="1"/>
    <col min="9220" max="9220" width="17.42578125" style="4" customWidth="1"/>
    <col min="9221" max="9221" width="11.42578125" style="4" customWidth="1"/>
    <col min="9222" max="9470" width="9.140625" style="4"/>
    <col min="9471" max="9471" width="8.5703125" style="4" customWidth="1"/>
    <col min="9472" max="9472" width="38.42578125" style="4" customWidth="1"/>
    <col min="9473" max="9474" width="9.140625" style="4"/>
    <col min="9475" max="9475" width="14.5703125" style="4" customWidth="1"/>
    <col min="9476" max="9476" width="17.42578125" style="4" customWidth="1"/>
    <col min="9477" max="9477" width="11.42578125" style="4" customWidth="1"/>
    <col min="9478" max="9726" width="9.140625" style="4"/>
    <col min="9727" max="9727" width="8.5703125" style="4" customWidth="1"/>
    <col min="9728" max="9728" width="38.42578125" style="4" customWidth="1"/>
    <col min="9729" max="9730" width="9.140625" style="4"/>
    <col min="9731" max="9731" width="14.5703125" style="4" customWidth="1"/>
    <col min="9732" max="9732" width="17.42578125" style="4" customWidth="1"/>
    <col min="9733" max="9733" width="11.42578125" style="4" customWidth="1"/>
    <col min="9734" max="9982" width="9.140625" style="4"/>
    <col min="9983" max="9983" width="8.5703125" style="4" customWidth="1"/>
    <col min="9984" max="9984" width="38.42578125" style="4" customWidth="1"/>
    <col min="9985" max="9986" width="9.140625" style="4"/>
    <col min="9987" max="9987" width="14.5703125" style="4" customWidth="1"/>
    <col min="9988" max="9988" width="17.42578125" style="4" customWidth="1"/>
    <col min="9989" max="9989" width="11.42578125" style="4" customWidth="1"/>
    <col min="9990" max="10238" width="9.140625" style="4"/>
    <col min="10239" max="10239" width="8.5703125" style="4" customWidth="1"/>
    <col min="10240" max="10240" width="38.42578125" style="4" customWidth="1"/>
    <col min="10241" max="10242" width="9.140625" style="4"/>
    <col min="10243" max="10243" width="14.5703125" style="4" customWidth="1"/>
    <col min="10244" max="10244" width="17.42578125" style="4" customWidth="1"/>
    <col min="10245" max="10245" width="11.42578125" style="4" customWidth="1"/>
    <col min="10246" max="10494" width="9.140625" style="4"/>
    <col min="10495" max="10495" width="8.5703125" style="4" customWidth="1"/>
    <col min="10496" max="10496" width="38.42578125" style="4" customWidth="1"/>
    <col min="10497" max="10498" width="9.140625" style="4"/>
    <col min="10499" max="10499" width="14.5703125" style="4" customWidth="1"/>
    <col min="10500" max="10500" width="17.42578125" style="4" customWidth="1"/>
    <col min="10501" max="10501" width="11.42578125" style="4" customWidth="1"/>
    <col min="10502" max="10750" width="9.140625" style="4"/>
    <col min="10751" max="10751" width="8.5703125" style="4" customWidth="1"/>
    <col min="10752" max="10752" width="38.42578125" style="4" customWidth="1"/>
    <col min="10753" max="10754" width="9.140625" style="4"/>
    <col min="10755" max="10755" width="14.5703125" style="4" customWidth="1"/>
    <col min="10756" max="10756" width="17.42578125" style="4" customWidth="1"/>
    <col min="10757" max="10757" width="11.42578125" style="4" customWidth="1"/>
    <col min="10758" max="11006" width="9.140625" style="4"/>
    <col min="11007" max="11007" width="8.5703125" style="4" customWidth="1"/>
    <col min="11008" max="11008" width="38.42578125" style="4" customWidth="1"/>
    <col min="11009" max="11010" width="9.140625" style="4"/>
    <col min="11011" max="11011" width="14.5703125" style="4" customWidth="1"/>
    <col min="11012" max="11012" width="17.42578125" style="4" customWidth="1"/>
    <col min="11013" max="11013" width="11.42578125" style="4" customWidth="1"/>
    <col min="11014" max="11262" width="9.140625" style="4"/>
    <col min="11263" max="11263" width="8.5703125" style="4" customWidth="1"/>
    <col min="11264" max="11264" width="38.42578125" style="4" customWidth="1"/>
    <col min="11265" max="11266" width="9.140625" style="4"/>
    <col min="11267" max="11267" width="14.5703125" style="4" customWidth="1"/>
    <col min="11268" max="11268" width="17.42578125" style="4" customWidth="1"/>
    <col min="11269" max="11269" width="11.42578125" style="4" customWidth="1"/>
    <col min="11270" max="11518" width="9.140625" style="4"/>
    <col min="11519" max="11519" width="8.5703125" style="4" customWidth="1"/>
    <col min="11520" max="11520" width="38.42578125" style="4" customWidth="1"/>
    <col min="11521" max="11522" width="9.140625" style="4"/>
    <col min="11523" max="11523" width="14.5703125" style="4" customWidth="1"/>
    <col min="11524" max="11524" width="17.42578125" style="4" customWidth="1"/>
    <col min="11525" max="11525" width="11.42578125" style="4" customWidth="1"/>
    <col min="11526" max="11774" width="9.140625" style="4"/>
    <col min="11775" max="11775" width="8.5703125" style="4" customWidth="1"/>
    <col min="11776" max="11776" width="38.42578125" style="4" customWidth="1"/>
    <col min="11777" max="11778" width="9.140625" style="4"/>
    <col min="11779" max="11779" width="14.5703125" style="4" customWidth="1"/>
    <col min="11780" max="11780" width="17.42578125" style="4" customWidth="1"/>
    <col min="11781" max="11781" width="11.42578125" style="4" customWidth="1"/>
    <col min="11782" max="12030" width="9.140625" style="4"/>
    <col min="12031" max="12031" width="8.5703125" style="4" customWidth="1"/>
    <col min="12032" max="12032" width="38.42578125" style="4" customWidth="1"/>
    <col min="12033" max="12034" width="9.140625" style="4"/>
    <col min="12035" max="12035" width="14.5703125" style="4" customWidth="1"/>
    <col min="12036" max="12036" width="17.42578125" style="4" customWidth="1"/>
    <col min="12037" max="12037" width="11.42578125" style="4" customWidth="1"/>
    <col min="12038" max="12286" width="9.140625" style="4"/>
    <col min="12287" max="12287" width="8.5703125" style="4" customWidth="1"/>
    <col min="12288" max="12288" width="38.42578125" style="4" customWidth="1"/>
    <col min="12289" max="12290" width="9.140625" style="4"/>
    <col min="12291" max="12291" width="14.5703125" style="4" customWidth="1"/>
    <col min="12292" max="12292" width="17.42578125" style="4" customWidth="1"/>
    <col min="12293" max="12293" width="11.42578125" style="4" customWidth="1"/>
    <col min="12294" max="12542" width="9.140625" style="4"/>
    <col min="12543" max="12543" width="8.5703125" style="4" customWidth="1"/>
    <col min="12544" max="12544" width="38.42578125" style="4" customWidth="1"/>
    <col min="12545" max="12546" width="9.140625" style="4"/>
    <col min="12547" max="12547" width="14.5703125" style="4" customWidth="1"/>
    <col min="12548" max="12548" width="17.42578125" style="4" customWidth="1"/>
    <col min="12549" max="12549" width="11.42578125" style="4" customWidth="1"/>
    <col min="12550" max="12798" width="9.140625" style="4"/>
    <col min="12799" max="12799" width="8.5703125" style="4" customWidth="1"/>
    <col min="12800" max="12800" width="38.42578125" style="4" customWidth="1"/>
    <col min="12801" max="12802" width="9.140625" style="4"/>
    <col min="12803" max="12803" width="14.5703125" style="4" customWidth="1"/>
    <col min="12804" max="12804" width="17.42578125" style="4" customWidth="1"/>
    <col min="12805" max="12805" width="11.42578125" style="4" customWidth="1"/>
    <col min="12806" max="13054" width="9.140625" style="4"/>
    <col min="13055" max="13055" width="8.5703125" style="4" customWidth="1"/>
    <col min="13056" max="13056" width="38.42578125" style="4" customWidth="1"/>
    <col min="13057" max="13058" width="9.140625" style="4"/>
    <col min="13059" max="13059" width="14.5703125" style="4" customWidth="1"/>
    <col min="13060" max="13060" width="17.42578125" style="4" customWidth="1"/>
    <col min="13061" max="13061" width="11.42578125" style="4" customWidth="1"/>
    <col min="13062" max="13310" width="9.140625" style="4"/>
    <col min="13311" max="13311" width="8.5703125" style="4" customWidth="1"/>
    <col min="13312" max="13312" width="38.42578125" style="4" customWidth="1"/>
    <col min="13313" max="13314" width="9.140625" style="4"/>
    <col min="13315" max="13315" width="14.5703125" style="4" customWidth="1"/>
    <col min="13316" max="13316" width="17.42578125" style="4" customWidth="1"/>
    <col min="13317" max="13317" width="11.42578125" style="4" customWidth="1"/>
    <col min="13318" max="13566" width="9.140625" style="4"/>
    <col min="13567" max="13567" width="8.5703125" style="4" customWidth="1"/>
    <col min="13568" max="13568" width="38.42578125" style="4" customWidth="1"/>
    <col min="13569" max="13570" width="9.140625" style="4"/>
    <col min="13571" max="13571" width="14.5703125" style="4" customWidth="1"/>
    <col min="13572" max="13572" width="17.42578125" style="4" customWidth="1"/>
    <col min="13573" max="13573" width="11.42578125" style="4" customWidth="1"/>
    <col min="13574" max="13822" width="9.140625" style="4"/>
    <col min="13823" max="13823" width="8.5703125" style="4" customWidth="1"/>
    <col min="13824" max="13824" width="38.42578125" style="4" customWidth="1"/>
    <col min="13825" max="13826" width="9.140625" style="4"/>
    <col min="13827" max="13827" width="14.5703125" style="4" customWidth="1"/>
    <col min="13828" max="13828" width="17.42578125" style="4" customWidth="1"/>
    <col min="13829" max="13829" width="11.42578125" style="4" customWidth="1"/>
    <col min="13830" max="14078" width="9.140625" style="4"/>
    <col min="14079" max="14079" width="8.5703125" style="4" customWidth="1"/>
    <col min="14080" max="14080" width="38.42578125" style="4" customWidth="1"/>
    <col min="14081" max="14082" width="9.140625" style="4"/>
    <col min="14083" max="14083" width="14.5703125" style="4" customWidth="1"/>
    <col min="14084" max="14084" width="17.42578125" style="4" customWidth="1"/>
    <col min="14085" max="14085" width="11.42578125" style="4" customWidth="1"/>
    <col min="14086" max="14334" width="9.140625" style="4"/>
    <col min="14335" max="14335" width="8.5703125" style="4" customWidth="1"/>
    <col min="14336" max="14336" width="38.42578125" style="4" customWidth="1"/>
    <col min="14337" max="14338" width="9.140625" style="4"/>
    <col min="14339" max="14339" width="14.5703125" style="4" customWidth="1"/>
    <col min="14340" max="14340" width="17.42578125" style="4" customWidth="1"/>
    <col min="14341" max="14341" width="11.42578125" style="4" customWidth="1"/>
    <col min="14342" max="14590" width="9.140625" style="4"/>
    <col min="14591" max="14591" width="8.5703125" style="4" customWidth="1"/>
    <col min="14592" max="14592" width="38.42578125" style="4" customWidth="1"/>
    <col min="14593" max="14594" width="9.140625" style="4"/>
    <col min="14595" max="14595" width="14.5703125" style="4" customWidth="1"/>
    <col min="14596" max="14596" width="17.42578125" style="4" customWidth="1"/>
    <col min="14597" max="14597" width="11.42578125" style="4" customWidth="1"/>
    <col min="14598" max="14846" width="9.140625" style="4"/>
    <col min="14847" max="14847" width="8.5703125" style="4" customWidth="1"/>
    <col min="14848" max="14848" width="38.42578125" style="4" customWidth="1"/>
    <col min="14849" max="14850" width="9.140625" style="4"/>
    <col min="14851" max="14851" width="14.5703125" style="4" customWidth="1"/>
    <col min="14852" max="14852" width="17.42578125" style="4" customWidth="1"/>
    <col min="14853" max="14853" width="11.42578125" style="4" customWidth="1"/>
    <col min="14854" max="15102" width="9.140625" style="4"/>
    <col min="15103" max="15103" width="8.5703125" style="4" customWidth="1"/>
    <col min="15104" max="15104" width="38.42578125" style="4" customWidth="1"/>
    <col min="15105" max="15106" width="9.140625" style="4"/>
    <col min="15107" max="15107" width="14.5703125" style="4" customWidth="1"/>
    <col min="15108" max="15108" width="17.42578125" style="4" customWidth="1"/>
    <col min="15109" max="15109" width="11.42578125" style="4" customWidth="1"/>
    <col min="15110" max="15358" width="9.140625" style="4"/>
    <col min="15359" max="15359" width="8.5703125" style="4" customWidth="1"/>
    <col min="15360" max="15360" width="38.42578125" style="4" customWidth="1"/>
    <col min="15361" max="15362" width="9.140625" style="4"/>
    <col min="15363" max="15363" width="14.5703125" style="4" customWidth="1"/>
    <col min="15364" max="15364" width="17.42578125" style="4" customWidth="1"/>
    <col min="15365" max="15365" width="11.42578125" style="4" customWidth="1"/>
    <col min="15366" max="15614" width="9.140625" style="4"/>
    <col min="15615" max="15615" width="8.5703125" style="4" customWidth="1"/>
    <col min="15616" max="15616" width="38.42578125" style="4" customWidth="1"/>
    <col min="15617" max="15618" width="9.140625" style="4"/>
    <col min="15619" max="15619" width="14.5703125" style="4" customWidth="1"/>
    <col min="15620" max="15620" width="17.42578125" style="4" customWidth="1"/>
    <col min="15621" max="15621" width="11.42578125" style="4" customWidth="1"/>
    <col min="15622" max="15870" width="9.140625" style="4"/>
    <col min="15871" max="15871" width="8.5703125" style="4" customWidth="1"/>
    <col min="15872" max="15872" width="38.42578125" style="4" customWidth="1"/>
    <col min="15873" max="15874" width="9.140625" style="4"/>
    <col min="15875" max="15875" width="14.5703125" style="4" customWidth="1"/>
    <col min="15876" max="15876" width="17.42578125" style="4" customWidth="1"/>
    <col min="15877" max="15877" width="11.42578125" style="4" customWidth="1"/>
    <col min="15878" max="16126" width="9.140625" style="4"/>
    <col min="16127" max="16127" width="8.5703125" style="4" customWidth="1"/>
    <col min="16128" max="16128" width="38.42578125" style="4" customWidth="1"/>
    <col min="16129" max="16130" width="9.140625" style="4"/>
    <col min="16131" max="16131" width="14.5703125" style="4" customWidth="1"/>
    <col min="16132" max="16132" width="17.42578125" style="4" customWidth="1"/>
    <col min="16133" max="16133" width="11.42578125" style="4" customWidth="1"/>
    <col min="16134" max="16384" width="9.140625" style="4"/>
  </cols>
  <sheetData>
    <row r="1" spans="1:4" ht="15.75" x14ac:dyDescent="0.2">
      <c r="A1" s="1" t="s">
        <v>129</v>
      </c>
      <c r="B1" s="2"/>
      <c r="C1" s="2"/>
      <c r="D1" s="2"/>
    </row>
    <row r="2" spans="1:4" ht="21.6" customHeight="1" x14ac:dyDescent="0.2">
      <c r="A2" s="5"/>
      <c r="B2" s="6"/>
      <c r="C2" s="6"/>
      <c r="D2" s="6"/>
    </row>
    <row r="3" spans="1:4" ht="15" x14ac:dyDescent="0.2">
      <c r="A3" s="8" t="s">
        <v>2</v>
      </c>
      <c r="B3" s="9" t="s">
        <v>3</v>
      </c>
      <c r="C3" s="9" t="s">
        <v>130</v>
      </c>
      <c r="D3" s="8" t="s">
        <v>4</v>
      </c>
    </row>
    <row r="4" spans="1:4" ht="15" x14ac:dyDescent="0.2">
      <c r="A4" s="8" t="s">
        <v>8</v>
      </c>
      <c r="B4" s="12" t="s">
        <v>9</v>
      </c>
      <c r="C4" s="13"/>
      <c r="D4" s="13"/>
    </row>
    <row r="5" spans="1:4" ht="409.5" x14ac:dyDescent="0.2">
      <c r="A5" s="15" t="s">
        <v>10</v>
      </c>
      <c r="B5" s="16" t="s">
        <v>11</v>
      </c>
      <c r="C5" s="51" t="s">
        <v>131</v>
      </c>
      <c r="D5" s="15" t="s">
        <v>12</v>
      </c>
    </row>
    <row r="6" spans="1:4" ht="60" x14ac:dyDescent="0.2">
      <c r="A6" s="15" t="s">
        <v>13</v>
      </c>
      <c r="B6" s="16" t="s">
        <v>14</v>
      </c>
      <c r="C6" s="51" t="s">
        <v>132</v>
      </c>
      <c r="D6" s="15" t="s">
        <v>12</v>
      </c>
    </row>
    <row r="7" spans="1:4" ht="120" x14ac:dyDescent="0.2">
      <c r="A7" s="15" t="s">
        <v>15</v>
      </c>
      <c r="B7" s="19" t="s">
        <v>16</v>
      </c>
      <c r="C7" s="29" t="s">
        <v>133</v>
      </c>
      <c r="D7" s="15" t="s">
        <v>17</v>
      </c>
    </row>
    <row r="8" spans="1:4" ht="15.75" x14ac:dyDescent="0.2">
      <c r="A8" s="20" t="s">
        <v>18</v>
      </c>
      <c r="B8" s="21"/>
      <c r="C8" s="34"/>
      <c r="D8" s="22"/>
    </row>
    <row r="9" spans="1:4" ht="15" x14ac:dyDescent="0.2">
      <c r="A9" s="8" t="s">
        <v>19</v>
      </c>
      <c r="B9" s="12" t="s">
        <v>20</v>
      </c>
      <c r="C9" s="13"/>
      <c r="D9" s="13"/>
    </row>
    <row r="10" spans="1:4" ht="75" x14ac:dyDescent="0.2">
      <c r="A10" s="26" t="s">
        <v>21</v>
      </c>
      <c r="B10" s="29" t="s">
        <v>22</v>
      </c>
      <c r="C10" s="29" t="s">
        <v>134</v>
      </c>
      <c r="D10" s="26" t="s">
        <v>23</v>
      </c>
    </row>
    <row r="11" spans="1:4" ht="75" x14ac:dyDescent="0.2">
      <c r="A11" s="15" t="s">
        <v>24</v>
      </c>
      <c r="B11" s="16" t="s">
        <v>135</v>
      </c>
      <c r="C11" s="51" t="s">
        <v>136</v>
      </c>
      <c r="D11" s="15" t="s">
        <v>23</v>
      </c>
    </row>
    <row r="12" spans="1:4" ht="75" x14ac:dyDescent="0.2">
      <c r="A12" s="15" t="s">
        <v>26</v>
      </c>
      <c r="B12" s="16" t="s">
        <v>27</v>
      </c>
      <c r="C12" s="51" t="s">
        <v>136</v>
      </c>
      <c r="D12" s="15" t="s">
        <v>23</v>
      </c>
    </row>
    <row r="13" spans="1:4" ht="75" x14ac:dyDescent="0.2">
      <c r="A13" s="15" t="s">
        <v>28</v>
      </c>
      <c r="B13" s="29" t="s">
        <v>29</v>
      </c>
      <c r="C13" s="29" t="s">
        <v>137</v>
      </c>
      <c r="D13" s="15" t="s">
        <v>23</v>
      </c>
    </row>
    <row r="14" spans="1:4" ht="75" x14ac:dyDescent="0.2">
      <c r="A14" s="15" t="s">
        <v>30</v>
      </c>
      <c r="B14" s="19" t="s">
        <v>31</v>
      </c>
      <c r="C14" s="29" t="s">
        <v>138</v>
      </c>
      <c r="D14" s="15" t="s">
        <v>32</v>
      </c>
    </row>
    <row r="15" spans="1:4" ht="45" x14ac:dyDescent="0.2">
      <c r="A15" s="15" t="s">
        <v>33</v>
      </c>
      <c r="B15" s="19" t="s">
        <v>34</v>
      </c>
      <c r="C15" s="29" t="s">
        <v>139</v>
      </c>
      <c r="D15" s="31" t="s">
        <v>35</v>
      </c>
    </row>
    <row r="16" spans="1:4" ht="120" x14ac:dyDescent="0.2">
      <c r="A16" s="15" t="s">
        <v>36</v>
      </c>
      <c r="B16" s="33" t="s">
        <v>37</v>
      </c>
      <c r="C16" s="52" t="s">
        <v>140</v>
      </c>
      <c r="D16" s="15" t="s">
        <v>12</v>
      </c>
    </row>
    <row r="17" spans="1:4" ht="15.75" x14ac:dyDescent="0.2">
      <c r="A17" s="20" t="s">
        <v>38</v>
      </c>
      <c r="B17" s="34"/>
      <c r="C17" s="34"/>
      <c r="D17" s="22"/>
    </row>
    <row r="18" spans="1:4" ht="15" x14ac:dyDescent="0.2">
      <c r="A18" s="8" t="s">
        <v>39</v>
      </c>
      <c r="B18" s="12" t="s">
        <v>40</v>
      </c>
      <c r="C18" s="13"/>
      <c r="D18" s="13"/>
    </row>
    <row r="19" spans="1:4" ht="37.5" customHeight="1" x14ac:dyDescent="0.2">
      <c r="A19" s="15" t="s">
        <v>41</v>
      </c>
      <c r="B19" s="35" t="s">
        <v>42</v>
      </c>
      <c r="C19" s="35" t="s">
        <v>141</v>
      </c>
      <c r="D19" s="15" t="s">
        <v>43</v>
      </c>
    </row>
    <row r="20" spans="1:4" ht="60" x14ac:dyDescent="0.2">
      <c r="A20" s="15" t="s">
        <v>44</v>
      </c>
      <c r="B20" s="16" t="s">
        <v>45</v>
      </c>
      <c r="C20" s="51" t="s">
        <v>142</v>
      </c>
      <c r="D20" s="15" t="s">
        <v>43</v>
      </c>
    </row>
    <row r="21" spans="1:4" ht="75" x14ac:dyDescent="0.2">
      <c r="A21" s="15" t="s">
        <v>46</v>
      </c>
      <c r="B21" s="16" t="s">
        <v>47</v>
      </c>
      <c r="C21" s="51" t="s">
        <v>143</v>
      </c>
      <c r="D21" s="15" t="s">
        <v>12</v>
      </c>
    </row>
    <row r="22" spans="1:4" ht="15.75" x14ac:dyDescent="0.2">
      <c r="A22" s="20" t="s">
        <v>48</v>
      </c>
      <c r="B22" s="34"/>
      <c r="C22" s="34"/>
      <c r="D22" s="22"/>
    </row>
    <row r="23" spans="1:4" ht="15" x14ac:dyDescent="0.2">
      <c r="A23" s="8" t="s">
        <v>49</v>
      </c>
      <c r="B23" s="12" t="s">
        <v>50</v>
      </c>
      <c r="C23" s="13"/>
      <c r="D23" s="13"/>
    </row>
    <row r="24" spans="1:4" ht="128.25" x14ac:dyDescent="0.2">
      <c r="A24" s="15" t="s">
        <v>51</v>
      </c>
      <c r="B24" s="38" t="s">
        <v>52</v>
      </c>
      <c r="C24" s="38" t="s">
        <v>144</v>
      </c>
      <c r="D24" s="15" t="s">
        <v>53</v>
      </c>
    </row>
    <row r="25" spans="1:4" ht="180" x14ac:dyDescent="0.2">
      <c r="A25" s="15" t="s">
        <v>54</v>
      </c>
      <c r="B25" s="16" t="s">
        <v>126</v>
      </c>
      <c r="C25" s="51" t="s">
        <v>145</v>
      </c>
      <c r="D25" s="15" t="s">
        <v>12</v>
      </c>
    </row>
    <row r="26" spans="1:4" ht="135" x14ac:dyDescent="0.2">
      <c r="A26" s="15" t="s">
        <v>56</v>
      </c>
      <c r="B26" s="16" t="s">
        <v>57</v>
      </c>
      <c r="C26" s="51" t="s">
        <v>144</v>
      </c>
      <c r="D26" s="15" t="s">
        <v>12</v>
      </c>
    </row>
    <row r="27" spans="1:4" ht="135" x14ac:dyDescent="0.2">
      <c r="A27" s="15" t="s">
        <v>58</v>
      </c>
      <c r="B27" s="16" t="s">
        <v>59</v>
      </c>
      <c r="C27" s="51" t="s">
        <v>146</v>
      </c>
      <c r="D27" s="15" t="s">
        <v>12</v>
      </c>
    </row>
    <row r="28" spans="1:4" ht="15.75" x14ac:dyDescent="0.2">
      <c r="A28" s="20" t="s">
        <v>60</v>
      </c>
      <c r="B28" s="34"/>
      <c r="C28" s="34"/>
      <c r="D28" s="22"/>
    </row>
    <row r="29" spans="1:4" ht="18.75" x14ac:dyDescent="0.2">
      <c r="A29" s="8" t="s">
        <v>61</v>
      </c>
      <c r="B29" s="12" t="s">
        <v>62</v>
      </c>
      <c r="C29" s="13"/>
      <c r="D29" s="13"/>
    </row>
    <row r="30" spans="1:4" ht="120" x14ac:dyDescent="0.2">
      <c r="A30" s="41" t="s">
        <v>63</v>
      </c>
      <c r="B30" s="42" t="s">
        <v>64</v>
      </c>
      <c r="C30" s="53" t="s">
        <v>147</v>
      </c>
      <c r="D30" s="41" t="s">
        <v>65</v>
      </c>
    </row>
    <row r="31" spans="1:4" ht="150" x14ac:dyDescent="0.2">
      <c r="A31" s="41" t="s">
        <v>66</v>
      </c>
      <c r="B31" s="42" t="s">
        <v>67</v>
      </c>
      <c r="C31" s="53" t="s">
        <v>148</v>
      </c>
      <c r="D31" s="41" t="s">
        <v>65</v>
      </c>
    </row>
    <row r="32" spans="1:4" ht="165" x14ac:dyDescent="0.2">
      <c r="A32" s="41" t="s">
        <v>68</v>
      </c>
      <c r="B32" s="42" t="s">
        <v>69</v>
      </c>
      <c r="C32" s="53" t="s">
        <v>149</v>
      </c>
      <c r="D32" s="41" t="s">
        <v>65</v>
      </c>
    </row>
    <row r="33" spans="1:4" ht="135" x14ac:dyDescent="0.2">
      <c r="A33" s="41" t="s">
        <v>70</v>
      </c>
      <c r="B33" s="35" t="s">
        <v>71</v>
      </c>
      <c r="C33" s="35" t="s">
        <v>150</v>
      </c>
      <c r="D33" s="41" t="s">
        <v>53</v>
      </c>
    </row>
    <row r="34" spans="1:4" ht="120" x14ac:dyDescent="0.2">
      <c r="A34" s="41" t="s">
        <v>72</v>
      </c>
      <c r="B34" s="35" t="s">
        <v>151</v>
      </c>
      <c r="C34" s="35" t="s">
        <v>152</v>
      </c>
      <c r="D34" s="41" t="s">
        <v>53</v>
      </c>
    </row>
    <row r="35" spans="1:4" ht="135" x14ac:dyDescent="0.2">
      <c r="A35" s="41" t="s">
        <v>74</v>
      </c>
      <c r="B35" s="35" t="s">
        <v>75</v>
      </c>
      <c r="C35" s="35" t="s">
        <v>153</v>
      </c>
      <c r="D35" s="41" t="s">
        <v>53</v>
      </c>
    </row>
    <row r="36" spans="1:4" ht="135" x14ac:dyDescent="0.2">
      <c r="A36" s="41" t="s">
        <v>76</v>
      </c>
      <c r="B36" s="35" t="s">
        <v>77</v>
      </c>
      <c r="C36" s="35" t="s">
        <v>154</v>
      </c>
      <c r="D36" s="41" t="s">
        <v>53</v>
      </c>
    </row>
    <row r="37" spans="1:4" ht="135" x14ac:dyDescent="0.2">
      <c r="A37" s="41" t="s">
        <v>78</v>
      </c>
      <c r="B37" s="35" t="s">
        <v>79</v>
      </c>
      <c r="C37" s="35" t="s">
        <v>155</v>
      </c>
      <c r="D37" s="41" t="s">
        <v>12</v>
      </c>
    </row>
    <row r="38" spans="1:4" ht="150" x14ac:dyDescent="0.2">
      <c r="A38" s="41" t="s">
        <v>80</v>
      </c>
      <c r="B38" s="35" t="s">
        <v>81</v>
      </c>
      <c r="C38" s="35" t="s">
        <v>156</v>
      </c>
      <c r="D38" s="41" t="s">
        <v>82</v>
      </c>
    </row>
    <row r="39" spans="1:4" ht="135" x14ac:dyDescent="0.2">
      <c r="A39" s="41" t="s">
        <v>83</v>
      </c>
      <c r="B39" s="35" t="s">
        <v>157</v>
      </c>
      <c r="C39" s="35" t="s">
        <v>158</v>
      </c>
      <c r="D39" s="41" t="s">
        <v>53</v>
      </c>
    </row>
    <row r="40" spans="1:4" ht="15.75" x14ac:dyDescent="0.2">
      <c r="A40" s="20" t="s">
        <v>85</v>
      </c>
      <c r="B40" s="34"/>
      <c r="C40" s="34"/>
      <c r="D40" s="22"/>
    </row>
    <row r="41" spans="1:4" ht="15" x14ac:dyDescent="0.2">
      <c r="A41" s="8" t="s">
        <v>86</v>
      </c>
      <c r="B41" s="12" t="s">
        <v>87</v>
      </c>
      <c r="C41" s="13"/>
      <c r="D41" s="13"/>
    </row>
    <row r="42" spans="1:4" ht="150" x14ac:dyDescent="0.2">
      <c r="A42" s="41" t="s">
        <v>88</v>
      </c>
      <c r="B42" s="35" t="s">
        <v>89</v>
      </c>
      <c r="C42" s="35" t="s">
        <v>159</v>
      </c>
      <c r="D42" s="41" t="s">
        <v>53</v>
      </c>
    </row>
    <row r="43" spans="1:4" ht="150" x14ac:dyDescent="0.2">
      <c r="A43" s="41" t="s">
        <v>90</v>
      </c>
      <c r="B43" s="35" t="s">
        <v>91</v>
      </c>
      <c r="C43" s="35" t="s">
        <v>160</v>
      </c>
      <c r="D43" s="41" t="s">
        <v>82</v>
      </c>
    </row>
    <row r="44" spans="1:4" ht="15.75" x14ac:dyDescent="0.2">
      <c r="A44" s="20" t="s">
        <v>92</v>
      </c>
      <c r="B44" s="34"/>
      <c r="C44" s="34"/>
      <c r="D44" s="22"/>
    </row>
    <row r="45" spans="1:4" ht="15" x14ac:dyDescent="0.2">
      <c r="A45" s="8" t="s">
        <v>93</v>
      </c>
      <c r="B45" s="12" t="s">
        <v>94</v>
      </c>
      <c r="C45" s="13"/>
      <c r="D45" s="13"/>
    </row>
    <row r="46" spans="1:4" ht="180" x14ac:dyDescent="0.2">
      <c r="A46" s="41" t="s">
        <v>95</v>
      </c>
      <c r="B46" s="42" t="s">
        <v>120</v>
      </c>
      <c r="C46" s="53" t="s">
        <v>161</v>
      </c>
      <c r="D46" s="41" t="s">
        <v>12</v>
      </c>
    </row>
    <row r="47" spans="1:4" ht="195" x14ac:dyDescent="0.2">
      <c r="A47" s="41" t="s">
        <v>97</v>
      </c>
      <c r="B47" s="35" t="s">
        <v>162</v>
      </c>
      <c r="C47" s="35" t="s">
        <v>163</v>
      </c>
      <c r="D47" s="41" t="s">
        <v>82</v>
      </c>
    </row>
    <row r="48" spans="1:4" ht="15.75" x14ac:dyDescent="0.2">
      <c r="A48" s="20" t="s">
        <v>99</v>
      </c>
      <c r="B48" s="34"/>
      <c r="C48" s="34"/>
      <c r="D48" s="22"/>
    </row>
    <row r="49" spans="1:6" ht="15" x14ac:dyDescent="0.2">
      <c r="A49" s="8" t="s">
        <v>100</v>
      </c>
      <c r="B49" s="12" t="s">
        <v>101</v>
      </c>
      <c r="C49" s="13"/>
      <c r="D49" s="13"/>
      <c r="E49" s="54"/>
      <c r="F49" s="54"/>
    </row>
    <row r="50" spans="1:6" ht="174" customHeight="1" x14ac:dyDescent="0.2">
      <c r="A50" s="41" t="s">
        <v>102</v>
      </c>
      <c r="B50" s="42" t="s">
        <v>164</v>
      </c>
      <c r="C50" s="53" t="s">
        <v>165</v>
      </c>
      <c r="D50" s="41" t="s">
        <v>53</v>
      </c>
      <c r="E50" s="54"/>
      <c r="F50" s="54"/>
    </row>
    <row r="51" spans="1:6" ht="174" customHeight="1" x14ac:dyDescent="0.2">
      <c r="A51" s="41" t="s">
        <v>104</v>
      </c>
      <c r="B51" s="42" t="s">
        <v>105</v>
      </c>
      <c r="C51" s="53" t="s">
        <v>166</v>
      </c>
      <c r="D51" s="41" t="s">
        <v>53</v>
      </c>
      <c r="E51" s="54"/>
      <c r="F51" s="54"/>
    </row>
    <row r="52" spans="1:6" ht="180" x14ac:dyDescent="0.2">
      <c r="A52" s="41" t="s">
        <v>106</v>
      </c>
      <c r="B52" s="42" t="s">
        <v>107</v>
      </c>
      <c r="C52" s="53" t="s">
        <v>167</v>
      </c>
      <c r="D52" s="41" t="s">
        <v>53</v>
      </c>
      <c r="E52" s="54"/>
      <c r="F52" s="54"/>
    </row>
    <row r="53" spans="1:6" ht="15.75" x14ac:dyDescent="0.2">
      <c r="A53" s="20" t="s">
        <v>108</v>
      </c>
      <c r="B53" s="34"/>
      <c r="C53" s="34"/>
      <c r="D53" s="22"/>
      <c r="E53" s="54"/>
      <c r="F53" s="54"/>
    </row>
    <row r="54" spans="1:6" ht="15" x14ac:dyDescent="0.2">
      <c r="A54" s="8" t="s">
        <v>109</v>
      </c>
      <c r="B54" s="12" t="s">
        <v>110</v>
      </c>
      <c r="C54" s="13"/>
      <c r="D54" s="13"/>
      <c r="E54" s="54"/>
      <c r="F54" s="54"/>
    </row>
    <row r="55" spans="1:6" ht="180" x14ac:dyDescent="0.2">
      <c r="A55" s="41" t="s">
        <v>111</v>
      </c>
      <c r="B55" s="42" t="s">
        <v>112</v>
      </c>
      <c r="C55" s="53" t="s">
        <v>168</v>
      </c>
      <c r="D55" s="41" t="s">
        <v>12</v>
      </c>
      <c r="E55" s="54"/>
      <c r="F55" s="54"/>
    </row>
    <row r="56" spans="1:6" ht="180" x14ac:dyDescent="0.2">
      <c r="A56" s="41" t="s">
        <v>113</v>
      </c>
      <c r="B56" s="42" t="s">
        <v>114</v>
      </c>
      <c r="C56" s="53" t="s">
        <v>169</v>
      </c>
      <c r="D56" s="41" t="s">
        <v>12</v>
      </c>
      <c r="E56" s="54"/>
      <c r="F56" s="54"/>
    </row>
    <row r="57" spans="1:6" ht="197.1" customHeight="1" x14ac:dyDescent="0.2">
      <c r="A57" s="41" t="s">
        <v>115</v>
      </c>
      <c r="B57" s="42" t="s">
        <v>116</v>
      </c>
      <c r="C57" s="53" t="s">
        <v>170</v>
      </c>
      <c r="D57" s="41" t="s">
        <v>12</v>
      </c>
      <c r="E57" s="54"/>
      <c r="F57" s="54"/>
    </row>
    <row r="58" spans="1:6" ht="15.75" x14ac:dyDescent="0.2">
      <c r="A58" s="20" t="s">
        <v>117</v>
      </c>
      <c r="B58" s="34"/>
      <c r="C58" s="34"/>
      <c r="D58" s="22"/>
      <c r="E58" s="54"/>
      <c r="F58" s="54"/>
    </row>
    <row r="59" spans="1:6" ht="15" x14ac:dyDescent="0.2">
      <c r="A59" s="12" t="s">
        <v>118</v>
      </c>
      <c r="B59" s="13"/>
      <c r="C59" s="13"/>
      <c r="D59" s="13"/>
      <c r="E59" s="55"/>
      <c r="F59" s="54"/>
    </row>
    <row r="60" spans="1:6" ht="20.100000000000001" customHeight="1" x14ac:dyDescent="0.2">
      <c r="A60" s="56"/>
      <c r="B60" s="54"/>
      <c r="C60" s="54"/>
      <c r="D60" s="54"/>
      <c r="E60" s="58"/>
      <c r="F60" s="58"/>
    </row>
    <row r="61" spans="1:6" x14ac:dyDescent="0.2">
      <c r="A61" s="56"/>
      <c r="B61" s="54"/>
      <c r="C61" s="54"/>
      <c r="D61" s="54"/>
      <c r="E61" s="58"/>
      <c r="F61" s="58"/>
    </row>
    <row r="63" spans="1:6" x14ac:dyDescent="0.2">
      <c r="A63" s="56"/>
      <c r="B63" s="54"/>
      <c r="C63" s="54"/>
      <c r="D63" s="54"/>
      <c r="E63" s="58"/>
      <c r="F63" s="54"/>
    </row>
  </sheetData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scale="4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D5283-CF82-40A7-9F92-FF3FFC5A5DBA}">
  <dimension ref="A1:F62"/>
  <sheetViews>
    <sheetView view="pageBreakPreview" topLeftCell="A3" zoomScale="96" zoomScaleNormal="92" zoomScaleSheetLayoutView="96" workbookViewId="0">
      <selection activeCell="C15" sqref="C15"/>
    </sheetView>
  </sheetViews>
  <sheetFormatPr defaultColWidth="9.140625" defaultRowHeight="14.25" x14ac:dyDescent="0.2"/>
  <cols>
    <col min="1" max="1" width="5" style="56" customWidth="1"/>
    <col min="2" max="3" width="64.42578125" style="54" customWidth="1"/>
    <col min="4" max="4" width="10.7109375" style="54" customWidth="1"/>
    <col min="5" max="5" width="13.7109375" style="54" customWidth="1"/>
    <col min="6" max="6" width="12.85546875" style="54" bestFit="1" customWidth="1"/>
    <col min="7" max="254" width="9.140625" style="54"/>
    <col min="255" max="255" width="8.5703125" style="54" customWidth="1"/>
    <col min="256" max="256" width="38.42578125" style="54" customWidth="1"/>
    <col min="257" max="258" width="9.140625" style="54"/>
    <col min="259" max="259" width="14.5703125" style="54" customWidth="1"/>
    <col min="260" max="260" width="17.42578125" style="54" customWidth="1"/>
    <col min="261" max="261" width="11.42578125" style="54" customWidth="1"/>
    <col min="262" max="510" width="9.140625" style="54"/>
    <col min="511" max="511" width="8.5703125" style="54" customWidth="1"/>
    <col min="512" max="512" width="38.42578125" style="54" customWidth="1"/>
    <col min="513" max="514" width="9.140625" style="54"/>
    <col min="515" max="515" width="14.5703125" style="54" customWidth="1"/>
    <col min="516" max="516" width="17.42578125" style="54" customWidth="1"/>
    <col min="517" max="517" width="11.42578125" style="54" customWidth="1"/>
    <col min="518" max="766" width="9.140625" style="54"/>
    <col min="767" max="767" width="8.5703125" style="54" customWidth="1"/>
    <col min="768" max="768" width="38.42578125" style="54" customWidth="1"/>
    <col min="769" max="770" width="9.140625" style="54"/>
    <col min="771" max="771" width="14.5703125" style="54" customWidth="1"/>
    <col min="772" max="772" width="17.42578125" style="54" customWidth="1"/>
    <col min="773" max="773" width="11.42578125" style="54" customWidth="1"/>
    <col min="774" max="1022" width="9.140625" style="54"/>
    <col min="1023" max="1023" width="8.5703125" style="54" customWidth="1"/>
    <col min="1024" max="1024" width="38.42578125" style="54" customWidth="1"/>
    <col min="1025" max="1026" width="9.140625" style="54"/>
    <col min="1027" max="1027" width="14.5703125" style="54" customWidth="1"/>
    <col min="1028" max="1028" width="17.42578125" style="54" customWidth="1"/>
    <col min="1029" max="1029" width="11.42578125" style="54" customWidth="1"/>
    <col min="1030" max="1278" width="9.140625" style="54"/>
    <col min="1279" max="1279" width="8.5703125" style="54" customWidth="1"/>
    <col min="1280" max="1280" width="38.42578125" style="54" customWidth="1"/>
    <col min="1281" max="1282" width="9.140625" style="54"/>
    <col min="1283" max="1283" width="14.5703125" style="54" customWidth="1"/>
    <col min="1284" max="1284" width="17.42578125" style="54" customWidth="1"/>
    <col min="1285" max="1285" width="11.42578125" style="54" customWidth="1"/>
    <col min="1286" max="1534" width="9.140625" style="54"/>
    <col min="1535" max="1535" width="8.5703125" style="54" customWidth="1"/>
    <col min="1536" max="1536" width="38.42578125" style="54" customWidth="1"/>
    <col min="1537" max="1538" width="9.140625" style="54"/>
    <col min="1539" max="1539" width="14.5703125" style="54" customWidth="1"/>
    <col min="1540" max="1540" width="17.42578125" style="54" customWidth="1"/>
    <col min="1541" max="1541" width="11.42578125" style="54" customWidth="1"/>
    <col min="1542" max="1790" width="9.140625" style="54"/>
    <col min="1791" max="1791" width="8.5703125" style="54" customWidth="1"/>
    <col min="1792" max="1792" width="38.42578125" style="54" customWidth="1"/>
    <col min="1793" max="1794" width="9.140625" style="54"/>
    <col min="1795" max="1795" width="14.5703125" style="54" customWidth="1"/>
    <col min="1796" max="1796" width="17.42578125" style="54" customWidth="1"/>
    <col min="1797" max="1797" width="11.42578125" style="54" customWidth="1"/>
    <col min="1798" max="2046" width="9.140625" style="54"/>
    <col min="2047" max="2047" width="8.5703125" style="54" customWidth="1"/>
    <col min="2048" max="2048" width="38.42578125" style="54" customWidth="1"/>
    <col min="2049" max="2050" width="9.140625" style="54"/>
    <col min="2051" max="2051" width="14.5703125" style="54" customWidth="1"/>
    <col min="2052" max="2052" width="17.42578125" style="54" customWidth="1"/>
    <col min="2053" max="2053" width="11.42578125" style="54" customWidth="1"/>
    <col min="2054" max="2302" width="9.140625" style="54"/>
    <col min="2303" max="2303" width="8.5703125" style="54" customWidth="1"/>
    <col min="2304" max="2304" width="38.42578125" style="54" customWidth="1"/>
    <col min="2305" max="2306" width="9.140625" style="54"/>
    <col min="2307" max="2307" width="14.5703125" style="54" customWidth="1"/>
    <col min="2308" max="2308" width="17.42578125" style="54" customWidth="1"/>
    <col min="2309" max="2309" width="11.42578125" style="54" customWidth="1"/>
    <col min="2310" max="2558" width="9.140625" style="54"/>
    <col min="2559" max="2559" width="8.5703125" style="54" customWidth="1"/>
    <col min="2560" max="2560" width="38.42578125" style="54" customWidth="1"/>
    <col min="2561" max="2562" width="9.140625" style="54"/>
    <col min="2563" max="2563" width="14.5703125" style="54" customWidth="1"/>
    <col min="2564" max="2564" width="17.42578125" style="54" customWidth="1"/>
    <col min="2565" max="2565" width="11.42578125" style="54" customWidth="1"/>
    <col min="2566" max="2814" width="9.140625" style="54"/>
    <col min="2815" max="2815" width="8.5703125" style="54" customWidth="1"/>
    <col min="2816" max="2816" width="38.42578125" style="54" customWidth="1"/>
    <col min="2817" max="2818" width="9.140625" style="54"/>
    <col min="2819" max="2819" width="14.5703125" style="54" customWidth="1"/>
    <col min="2820" max="2820" width="17.42578125" style="54" customWidth="1"/>
    <col min="2821" max="2821" width="11.42578125" style="54" customWidth="1"/>
    <col min="2822" max="3070" width="9.140625" style="54"/>
    <col min="3071" max="3071" width="8.5703125" style="54" customWidth="1"/>
    <col min="3072" max="3072" width="38.42578125" style="54" customWidth="1"/>
    <col min="3073" max="3074" width="9.140625" style="54"/>
    <col min="3075" max="3075" width="14.5703125" style="54" customWidth="1"/>
    <col min="3076" max="3076" width="17.42578125" style="54" customWidth="1"/>
    <col min="3077" max="3077" width="11.42578125" style="54" customWidth="1"/>
    <col min="3078" max="3326" width="9.140625" style="54"/>
    <col min="3327" max="3327" width="8.5703125" style="54" customWidth="1"/>
    <col min="3328" max="3328" width="38.42578125" style="54" customWidth="1"/>
    <col min="3329" max="3330" width="9.140625" style="54"/>
    <col min="3331" max="3331" width="14.5703125" style="54" customWidth="1"/>
    <col min="3332" max="3332" width="17.42578125" style="54" customWidth="1"/>
    <col min="3333" max="3333" width="11.42578125" style="54" customWidth="1"/>
    <col min="3334" max="3582" width="9.140625" style="54"/>
    <col min="3583" max="3583" width="8.5703125" style="54" customWidth="1"/>
    <col min="3584" max="3584" width="38.42578125" style="54" customWidth="1"/>
    <col min="3585" max="3586" width="9.140625" style="54"/>
    <col min="3587" max="3587" width="14.5703125" style="54" customWidth="1"/>
    <col min="3588" max="3588" width="17.42578125" style="54" customWidth="1"/>
    <col min="3589" max="3589" width="11.42578125" style="54" customWidth="1"/>
    <col min="3590" max="3838" width="9.140625" style="54"/>
    <col min="3839" max="3839" width="8.5703125" style="54" customWidth="1"/>
    <col min="3840" max="3840" width="38.42578125" style="54" customWidth="1"/>
    <col min="3841" max="3842" width="9.140625" style="54"/>
    <col min="3843" max="3843" width="14.5703125" style="54" customWidth="1"/>
    <col min="3844" max="3844" width="17.42578125" style="54" customWidth="1"/>
    <col min="3845" max="3845" width="11.42578125" style="54" customWidth="1"/>
    <col min="3846" max="4094" width="9.140625" style="54"/>
    <col min="4095" max="4095" width="8.5703125" style="54" customWidth="1"/>
    <col min="4096" max="4096" width="38.42578125" style="54" customWidth="1"/>
    <col min="4097" max="4098" width="9.140625" style="54"/>
    <col min="4099" max="4099" width="14.5703125" style="54" customWidth="1"/>
    <col min="4100" max="4100" width="17.42578125" style="54" customWidth="1"/>
    <col min="4101" max="4101" width="11.42578125" style="54" customWidth="1"/>
    <col min="4102" max="4350" width="9.140625" style="54"/>
    <col min="4351" max="4351" width="8.5703125" style="54" customWidth="1"/>
    <col min="4352" max="4352" width="38.42578125" style="54" customWidth="1"/>
    <col min="4353" max="4354" width="9.140625" style="54"/>
    <col min="4355" max="4355" width="14.5703125" style="54" customWidth="1"/>
    <col min="4356" max="4356" width="17.42578125" style="54" customWidth="1"/>
    <col min="4357" max="4357" width="11.42578125" style="54" customWidth="1"/>
    <col min="4358" max="4606" width="9.140625" style="54"/>
    <col min="4607" max="4607" width="8.5703125" style="54" customWidth="1"/>
    <col min="4608" max="4608" width="38.42578125" style="54" customWidth="1"/>
    <col min="4609" max="4610" width="9.140625" style="54"/>
    <col min="4611" max="4611" width="14.5703125" style="54" customWidth="1"/>
    <col min="4612" max="4612" width="17.42578125" style="54" customWidth="1"/>
    <col min="4613" max="4613" width="11.42578125" style="54" customWidth="1"/>
    <col min="4614" max="4862" width="9.140625" style="54"/>
    <col min="4863" max="4863" width="8.5703125" style="54" customWidth="1"/>
    <col min="4864" max="4864" width="38.42578125" style="54" customWidth="1"/>
    <col min="4865" max="4866" width="9.140625" style="54"/>
    <col min="4867" max="4867" width="14.5703125" style="54" customWidth="1"/>
    <col min="4868" max="4868" width="17.42578125" style="54" customWidth="1"/>
    <col min="4869" max="4869" width="11.42578125" style="54" customWidth="1"/>
    <col min="4870" max="5118" width="9.140625" style="54"/>
    <col min="5119" max="5119" width="8.5703125" style="54" customWidth="1"/>
    <col min="5120" max="5120" width="38.42578125" style="54" customWidth="1"/>
    <col min="5121" max="5122" width="9.140625" style="54"/>
    <col min="5123" max="5123" width="14.5703125" style="54" customWidth="1"/>
    <col min="5124" max="5124" width="17.42578125" style="54" customWidth="1"/>
    <col min="5125" max="5125" width="11.42578125" style="54" customWidth="1"/>
    <col min="5126" max="5374" width="9.140625" style="54"/>
    <col min="5375" max="5375" width="8.5703125" style="54" customWidth="1"/>
    <col min="5376" max="5376" width="38.42578125" style="54" customWidth="1"/>
    <col min="5377" max="5378" width="9.140625" style="54"/>
    <col min="5379" max="5379" width="14.5703125" style="54" customWidth="1"/>
    <col min="5380" max="5380" width="17.42578125" style="54" customWidth="1"/>
    <col min="5381" max="5381" width="11.42578125" style="54" customWidth="1"/>
    <col min="5382" max="5630" width="9.140625" style="54"/>
    <col min="5631" max="5631" width="8.5703125" style="54" customWidth="1"/>
    <col min="5632" max="5632" width="38.42578125" style="54" customWidth="1"/>
    <col min="5633" max="5634" width="9.140625" style="54"/>
    <col min="5635" max="5635" width="14.5703125" style="54" customWidth="1"/>
    <col min="5636" max="5636" width="17.42578125" style="54" customWidth="1"/>
    <col min="5637" max="5637" width="11.42578125" style="54" customWidth="1"/>
    <col min="5638" max="5886" width="9.140625" style="54"/>
    <col min="5887" max="5887" width="8.5703125" style="54" customWidth="1"/>
    <col min="5888" max="5888" width="38.42578125" style="54" customWidth="1"/>
    <col min="5889" max="5890" width="9.140625" style="54"/>
    <col min="5891" max="5891" width="14.5703125" style="54" customWidth="1"/>
    <col min="5892" max="5892" width="17.42578125" style="54" customWidth="1"/>
    <col min="5893" max="5893" width="11.42578125" style="54" customWidth="1"/>
    <col min="5894" max="6142" width="9.140625" style="54"/>
    <col min="6143" max="6143" width="8.5703125" style="54" customWidth="1"/>
    <col min="6144" max="6144" width="38.42578125" style="54" customWidth="1"/>
    <col min="6145" max="6146" width="9.140625" style="54"/>
    <col min="6147" max="6147" width="14.5703125" style="54" customWidth="1"/>
    <col min="6148" max="6148" width="17.42578125" style="54" customWidth="1"/>
    <col min="6149" max="6149" width="11.42578125" style="54" customWidth="1"/>
    <col min="6150" max="6398" width="9.140625" style="54"/>
    <col min="6399" max="6399" width="8.5703125" style="54" customWidth="1"/>
    <col min="6400" max="6400" width="38.42578125" style="54" customWidth="1"/>
    <col min="6401" max="6402" width="9.140625" style="54"/>
    <col min="6403" max="6403" width="14.5703125" style="54" customWidth="1"/>
    <col min="6404" max="6404" width="17.42578125" style="54" customWidth="1"/>
    <col min="6405" max="6405" width="11.42578125" style="54" customWidth="1"/>
    <col min="6406" max="6654" width="9.140625" style="54"/>
    <col min="6655" max="6655" width="8.5703125" style="54" customWidth="1"/>
    <col min="6656" max="6656" width="38.42578125" style="54" customWidth="1"/>
    <col min="6657" max="6658" width="9.140625" style="54"/>
    <col min="6659" max="6659" width="14.5703125" style="54" customWidth="1"/>
    <col min="6660" max="6660" width="17.42578125" style="54" customWidth="1"/>
    <col min="6661" max="6661" width="11.42578125" style="54" customWidth="1"/>
    <col min="6662" max="6910" width="9.140625" style="54"/>
    <col min="6911" max="6911" width="8.5703125" style="54" customWidth="1"/>
    <col min="6912" max="6912" width="38.42578125" style="54" customWidth="1"/>
    <col min="6913" max="6914" width="9.140625" style="54"/>
    <col min="6915" max="6915" width="14.5703125" style="54" customWidth="1"/>
    <col min="6916" max="6916" width="17.42578125" style="54" customWidth="1"/>
    <col min="6917" max="6917" width="11.42578125" style="54" customWidth="1"/>
    <col min="6918" max="7166" width="9.140625" style="54"/>
    <col min="7167" max="7167" width="8.5703125" style="54" customWidth="1"/>
    <col min="7168" max="7168" width="38.42578125" style="54" customWidth="1"/>
    <col min="7169" max="7170" width="9.140625" style="54"/>
    <col min="7171" max="7171" width="14.5703125" style="54" customWidth="1"/>
    <col min="7172" max="7172" width="17.42578125" style="54" customWidth="1"/>
    <col min="7173" max="7173" width="11.42578125" style="54" customWidth="1"/>
    <col min="7174" max="7422" width="9.140625" style="54"/>
    <col min="7423" max="7423" width="8.5703125" style="54" customWidth="1"/>
    <col min="7424" max="7424" width="38.42578125" style="54" customWidth="1"/>
    <col min="7425" max="7426" width="9.140625" style="54"/>
    <col min="7427" max="7427" width="14.5703125" style="54" customWidth="1"/>
    <col min="7428" max="7428" width="17.42578125" style="54" customWidth="1"/>
    <col min="7429" max="7429" width="11.42578125" style="54" customWidth="1"/>
    <col min="7430" max="7678" width="9.140625" style="54"/>
    <col min="7679" max="7679" width="8.5703125" style="54" customWidth="1"/>
    <col min="7680" max="7680" width="38.42578125" style="54" customWidth="1"/>
    <col min="7681" max="7682" width="9.140625" style="54"/>
    <col min="7683" max="7683" width="14.5703125" style="54" customWidth="1"/>
    <col min="7684" max="7684" width="17.42578125" style="54" customWidth="1"/>
    <col min="7685" max="7685" width="11.42578125" style="54" customWidth="1"/>
    <col min="7686" max="7934" width="9.140625" style="54"/>
    <col min="7935" max="7935" width="8.5703125" style="54" customWidth="1"/>
    <col min="7936" max="7936" width="38.42578125" style="54" customWidth="1"/>
    <col min="7937" max="7938" width="9.140625" style="54"/>
    <col min="7939" max="7939" width="14.5703125" style="54" customWidth="1"/>
    <col min="7940" max="7940" width="17.42578125" style="54" customWidth="1"/>
    <col min="7941" max="7941" width="11.42578125" style="54" customWidth="1"/>
    <col min="7942" max="8190" width="9.140625" style="54"/>
    <col min="8191" max="8191" width="8.5703125" style="54" customWidth="1"/>
    <col min="8192" max="8192" width="38.42578125" style="54" customWidth="1"/>
    <col min="8193" max="8194" width="9.140625" style="54"/>
    <col min="8195" max="8195" width="14.5703125" style="54" customWidth="1"/>
    <col min="8196" max="8196" width="17.42578125" style="54" customWidth="1"/>
    <col min="8197" max="8197" width="11.42578125" style="54" customWidth="1"/>
    <col min="8198" max="8446" width="9.140625" style="54"/>
    <col min="8447" max="8447" width="8.5703125" style="54" customWidth="1"/>
    <col min="8448" max="8448" width="38.42578125" style="54" customWidth="1"/>
    <col min="8449" max="8450" width="9.140625" style="54"/>
    <col min="8451" max="8451" width="14.5703125" style="54" customWidth="1"/>
    <col min="8452" max="8452" width="17.42578125" style="54" customWidth="1"/>
    <col min="8453" max="8453" width="11.42578125" style="54" customWidth="1"/>
    <col min="8454" max="8702" width="9.140625" style="54"/>
    <col min="8703" max="8703" width="8.5703125" style="54" customWidth="1"/>
    <col min="8704" max="8704" width="38.42578125" style="54" customWidth="1"/>
    <col min="8705" max="8706" width="9.140625" style="54"/>
    <col min="8707" max="8707" width="14.5703125" style="54" customWidth="1"/>
    <col min="8708" max="8708" width="17.42578125" style="54" customWidth="1"/>
    <col min="8709" max="8709" width="11.42578125" style="54" customWidth="1"/>
    <col min="8710" max="8958" width="9.140625" style="54"/>
    <col min="8959" max="8959" width="8.5703125" style="54" customWidth="1"/>
    <col min="8960" max="8960" width="38.42578125" style="54" customWidth="1"/>
    <col min="8961" max="8962" width="9.140625" style="54"/>
    <col min="8963" max="8963" width="14.5703125" style="54" customWidth="1"/>
    <col min="8964" max="8964" width="17.42578125" style="54" customWidth="1"/>
    <col min="8965" max="8965" width="11.42578125" style="54" customWidth="1"/>
    <col min="8966" max="9214" width="9.140625" style="54"/>
    <col min="9215" max="9215" width="8.5703125" style="54" customWidth="1"/>
    <col min="9216" max="9216" width="38.42578125" style="54" customWidth="1"/>
    <col min="9217" max="9218" width="9.140625" style="54"/>
    <col min="9219" max="9219" width="14.5703125" style="54" customWidth="1"/>
    <col min="9220" max="9220" width="17.42578125" style="54" customWidth="1"/>
    <col min="9221" max="9221" width="11.42578125" style="54" customWidth="1"/>
    <col min="9222" max="9470" width="9.140625" style="54"/>
    <col min="9471" max="9471" width="8.5703125" style="54" customWidth="1"/>
    <col min="9472" max="9472" width="38.42578125" style="54" customWidth="1"/>
    <col min="9473" max="9474" width="9.140625" style="54"/>
    <col min="9475" max="9475" width="14.5703125" style="54" customWidth="1"/>
    <col min="9476" max="9476" width="17.42578125" style="54" customWidth="1"/>
    <col min="9477" max="9477" width="11.42578125" style="54" customWidth="1"/>
    <col min="9478" max="9726" width="9.140625" style="54"/>
    <col min="9727" max="9727" width="8.5703125" style="54" customWidth="1"/>
    <col min="9728" max="9728" width="38.42578125" style="54" customWidth="1"/>
    <col min="9729" max="9730" width="9.140625" style="54"/>
    <col min="9731" max="9731" width="14.5703125" style="54" customWidth="1"/>
    <col min="9732" max="9732" width="17.42578125" style="54" customWidth="1"/>
    <col min="9733" max="9733" width="11.42578125" style="54" customWidth="1"/>
    <col min="9734" max="9982" width="9.140625" style="54"/>
    <col min="9983" max="9983" width="8.5703125" style="54" customWidth="1"/>
    <col min="9984" max="9984" width="38.42578125" style="54" customWidth="1"/>
    <col min="9985" max="9986" width="9.140625" style="54"/>
    <col min="9987" max="9987" width="14.5703125" style="54" customWidth="1"/>
    <col min="9988" max="9988" width="17.42578125" style="54" customWidth="1"/>
    <col min="9989" max="9989" width="11.42578125" style="54" customWidth="1"/>
    <col min="9990" max="10238" width="9.140625" style="54"/>
    <col min="10239" max="10239" width="8.5703125" style="54" customWidth="1"/>
    <col min="10240" max="10240" width="38.42578125" style="54" customWidth="1"/>
    <col min="10241" max="10242" width="9.140625" style="54"/>
    <col min="10243" max="10243" width="14.5703125" style="54" customWidth="1"/>
    <col min="10244" max="10244" width="17.42578125" style="54" customWidth="1"/>
    <col min="10245" max="10245" width="11.42578125" style="54" customWidth="1"/>
    <col min="10246" max="10494" width="9.140625" style="54"/>
    <col min="10495" max="10495" width="8.5703125" style="54" customWidth="1"/>
    <col min="10496" max="10496" width="38.42578125" style="54" customWidth="1"/>
    <col min="10497" max="10498" width="9.140625" style="54"/>
    <col min="10499" max="10499" width="14.5703125" style="54" customWidth="1"/>
    <col min="10500" max="10500" width="17.42578125" style="54" customWidth="1"/>
    <col min="10501" max="10501" width="11.42578125" style="54" customWidth="1"/>
    <col min="10502" max="10750" width="9.140625" style="54"/>
    <col min="10751" max="10751" width="8.5703125" style="54" customWidth="1"/>
    <col min="10752" max="10752" width="38.42578125" style="54" customWidth="1"/>
    <col min="10753" max="10754" width="9.140625" style="54"/>
    <col min="10755" max="10755" width="14.5703125" style="54" customWidth="1"/>
    <col min="10756" max="10756" width="17.42578125" style="54" customWidth="1"/>
    <col min="10757" max="10757" width="11.42578125" style="54" customWidth="1"/>
    <col min="10758" max="11006" width="9.140625" style="54"/>
    <col min="11007" max="11007" width="8.5703125" style="54" customWidth="1"/>
    <col min="11008" max="11008" width="38.42578125" style="54" customWidth="1"/>
    <col min="11009" max="11010" width="9.140625" style="54"/>
    <col min="11011" max="11011" width="14.5703125" style="54" customWidth="1"/>
    <col min="11012" max="11012" width="17.42578125" style="54" customWidth="1"/>
    <col min="11013" max="11013" width="11.42578125" style="54" customWidth="1"/>
    <col min="11014" max="11262" width="9.140625" style="54"/>
    <col min="11263" max="11263" width="8.5703125" style="54" customWidth="1"/>
    <col min="11264" max="11264" width="38.42578125" style="54" customWidth="1"/>
    <col min="11265" max="11266" width="9.140625" style="54"/>
    <col min="11267" max="11267" width="14.5703125" style="54" customWidth="1"/>
    <col min="11268" max="11268" width="17.42578125" style="54" customWidth="1"/>
    <col min="11269" max="11269" width="11.42578125" style="54" customWidth="1"/>
    <col min="11270" max="11518" width="9.140625" style="54"/>
    <col min="11519" max="11519" width="8.5703125" style="54" customWidth="1"/>
    <col min="11520" max="11520" width="38.42578125" style="54" customWidth="1"/>
    <col min="11521" max="11522" width="9.140625" style="54"/>
    <col min="11523" max="11523" width="14.5703125" style="54" customWidth="1"/>
    <col min="11524" max="11524" width="17.42578125" style="54" customWidth="1"/>
    <col min="11525" max="11525" width="11.42578125" style="54" customWidth="1"/>
    <col min="11526" max="11774" width="9.140625" style="54"/>
    <col min="11775" max="11775" width="8.5703125" style="54" customWidth="1"/>
    <col min="11776" max="11776" width="38.42578125" style="54" customWidth="1"/>
    <col min="11777" max="11778" width="9.140625" style="54"/>
    <col min="11779" max="11779" width="14.5703125" style="54" customWidth="1"/>
    <col min="11780" max="11780" width="17.42578125" style="54" customWidth="1"/>
    <col min="11781" max="11781" width="11.42578125" style="54" customWidth="1"/>
    <col min="11782" max="12030" width="9.140625" style="54"/>
    <col min="12031" max="12031" width="8.5703125" style="54" customWidth="1"/>
    <col min="12032" max="12032" width="38.42578125" style="54" customWidth="1"/>
    <col min="12033" max="12034" width="9.140625" style="54"/>
    <col min="12035" max="12035" width="14.5703125" style="54" customWidth="1"/>
    <col min="12036" max="12036" width="17.42578125" style="54" customWidth="1"/>
    <col min="12037" max="12037" width="11.42578125" style="54" customWidth="1"/>
    <col min="12038" max="12286" width="9.140625" style="54"/>
    <col min="12287" max="12287" width="8.5703125" style="54" customWidth="1"/>
    <col min="12288" max="12288" width="38.42578125" style="54" customWidth="1"/>
    <col min="12289" max="12290" width="9.140625" style="54"/>
    <col min="12291" max="12291" width="14.5703125" style="54" customWidth="1"/>
    <col min="12292" max="12292" width="17.42578125" style="54" customWidth="1"/>
    <col min="12293" max="12293" width="11.42578125" style="54" customWidth="1"/>
    <col min="12294" max="12542" width="9.140625" style="54"/>
    <col min="12543" max="12543" width="8.5703125" style="54" customWidth="1"/>
    <col min="12544" max="12544" width="38.42578125" style="54" customWidth="1"/>
    <col min="12545" max="12546" width="9.140625" style="54"/>
    <col min="12547" max="12547" width="14.5703125" style="54" customWidth="1"/>
    <col min="12548" max="12548" width="17.42578125" style="54" customWidth="1"/>
    <col min="12549" max="12549" width="11.42578125" style="54" customWidth="1"/>
    <col min="12550" max="12798" width="9.140625" style="54"/>
    <col min="12799" max="12799" width="8.5703125" style="54" customWidth="1"/>
    <col min="12800" max="12800" width="38.42578125" style="54" customWidth="1"/>
    <col min="12801" max="12802" width="9.140625" style="54"/>
    <col min="12803" max="12803" width="14.5703125" style="54" customWidth="1"/>
    <col min="12804" max="12804" width="17.42578125" style="54" customWidth="1"/>
    <col min="12805" max="12805" width="11.42578125" style="54" customWidth="1"/>
    <col min="12806" max="13054" width="9.140625" style="54"/>
    <col min="13055" max="13055" width="8.5703125" style="54" customWidth="1"/>
    <col min="13056" max="13056" width="38.42578125" style="54" customWidth="1"/>
    <col min="13057" max="13058" width="9.140625" style="54"/>
    <col min="13059" max="13059" width="14.5703125" style="54" customWidth="1"/>
    <col min="13060" max="13060" width="17.42578125" style="54" customWidth="1"/>
    <col min="13061" max="13061" width="11.42578125" style="54" customWidth="1"/>
    <col min="13062" max="13310" width="9.140625" style="54"/>
    <col min="13311" max="13311" width="8.5703125" style="54" customWidth="1"/>
    <col min="13312" max="13312" width="38.42578125" style="54" customWidth="1"/>
    <col min="13313" max="13314" width="9.140625" style="54"/>
    <col min="13315" max="13315" width="14.5703125" style="54" customWidth="1"/>
    <col min="13316" max="13316" width="17.42578125" style="54" customWidth="1"/>
    <col min="13317" max="13317" width="11.42578125" style="54" customWidth="1"/>
    <col min="13318" max="13566" width="9.140625" style="54"/>
    <col min="13567" max="13567" width="8.5703125" style="54" customWidth="1"/>
    <col min="13568" max="13568" width="38.42578125" style="54" customWidth="1"/>
    <col min="13569" max="13570" width="9.140625" style="54"/>
    <col min="13571" max="13571" width="14.5703125" style="54" customWidth="1"/>
    <col min="13572" max="13572" width="17.42578125" style="54" customWidth="1"/>
    <col min="13573" max="13573" width="11.42578125" style="54" customWidth="1"/>
    <col min="13574" max="13822" width="9.140625" style="54"/>
    <col min="13823" max="13823" width="8.5703125" style="54" customWidth="1"/>
    <col min="13824" max="13824" width="38.42578125" style="54" customWidth="1"/>
    <col min="13825" max="13826" width="9.140625" style="54"/>
    <col min="13827" max="13827" width="14.5703125" style="54" customWidth="1"/>
    <col min="13828" max="13828" width="17.42578125" style="54" customWidth="1"/>
    <col min="13829" max="13829" width="11.42578125" style="54" customWidth="1"/>
    <col min="13830" max="14078" width="9.140625" style="54"/>
    <col min="14079" max="14079" width="8.5703125" style="54" customWidth="1"/>
    <col min="14080" max="14080" width="38.42578125" style="54" customWidth="1"/>
    <col min="14081" max="14082" width="9.140625" style="54"/>
    <col min="14083" max="14083" width="14.5703125" style="54" customWidth="1"/>
    <col min="14084" max="14084" width="17.42578125" style="54" customWidth="1"/>
    <col min="14085" max="14085" width="11.42578125" style="54" customWidth="1"/>
    <col min="14086" max="14334" width="9.140625" style="54"/>
    <col min="14335" max="14335" width="8.5703125" style="54" customWidth="1"/>
    <col min="14336" max="14336" width="38.42578125" style="54" customWidth="1"/>
    <col min="14337" max="14338" width="9.140625" style="54"/>
    <col min="14339" max="14339" width="14.5703125" style="54" customWidth="1"/>
    <col min="14340" max="14340" width="17.42578125" style="54" customWidth="1"/>
    <col min="14341" max="14341" width="11.42578125" style="54" customWidth="1"/>
    <col min="14342" max="14590" width="9.140625" style="54"/>
    <col min="14591" max="14591" width="8.5703125" style="54" customWidth="1"/>
    <col min="14592" max="14592" width="38.42578125" style="54" customWidth="1"/>
    <col min="14593" max="14594" width="9.140625" style="54"/>
    <col min="14595" max="14595" width="14.5703125" style="54" customWidth="1"/>
    <col min="14596" max="14596" width="17.42578125" style="54" customWidth="1"/>
    <col min="14597" max="14597" width="11.42578125" style="54" customWidth="1"/>
    <col min="14598" max="14846" width="9.140625" style="54"/>
    <col min="14847" max="14847" width="8.5703125" style="54" customWidth="1"/>
    <col min="14848" max="14848" width="38.42578125" style="54" customWidth="1"/>
    <col min="14849" max="14850" width="9.140625" style="54"/>
    <col min="14851" max="14851" width="14.5703125" style="54" customWidth="1"/>
    <col min="14852" max="14852" width="17.42578125" style="54" customWidth="1"/>
    <col min="14853" max="14853" width="11.42578125" style="54" customWidth="1"/>
    <col min="14854" max="15102" width="9.140625" style="54"/>
    <col min="15103" max="15103" width="8.5703125" style="54" customWidth="1"/>
    <col min="15104" max="15104" width="38.42578125" style="54" customWidth="1"/>
    <col min="15105" max="15106" width="9.140625" style="54"/>
    <col min="15107" max="15107" width="14.5703125" style="54" customWidth="1"/>
    <col min="15108" max="15108" width="17.42578125" style="54" customWidth="1"/>
    <col min="15109" max="15109" width="11.42578125" style="54" customWidth="1"/>
    <col min="15110" max="15358" width="9.140625" style="54"/>
    <col min="15359" max="15359" width="8.5703125" style="54" customWidth="1"/>
    <col min="15360" max="15360" width="38.42578125" style="54" customWidth="1"/>
    <col min="15361" max="15362" width="9.140625" style="54"/>
    <col min="15363" max="15363" width="14.5703125" style="54" customWidth="1"/>
    <col min="15364" max="15364" width="17.42578125" style="54" customWidth="1"/>
    <col min="15365" max="15365" width="11.42578125" style="54" customWidth="1"/>
    <col min="15366" max="15614" width="9.140625" style="54"/>
    <col min="15615" max="15615" width="8.5703125" style="54" customWidth="1"/>
    <col min="15616" max="15616" width="38.42578125" style="54" customWidth="1"/>
    <col min="15617" max="15618" width="9.140625" style="54"/>
    <col min="15619" max="15619" width="14.5703125" style="54" customWidth="1"/>
    <col min="15620" max="15620" width="17.42578125" style="54" customWidth="1"/>
    <col min="15621" max="15621" width="11.42578125" style="54" customWidth="1"/>
    <col min="15622" max="15870" width="9.140625" style="54"/>
    <col min="15871" max="15871" width="8.5703125" style="54" customWidth="1"/>
    <col min="15872" max="15872" width="38.42578125" style="54" customWidth="1"/>
    <col min="15873" max="15874" width="9.140625" style="54"/>
    <col min="15875" max="15875" width="14.5703125" style="54" customWidth="1"/>
    <col min="15876" max="15876" width="17.42578125" style="54" customWidth="1"/>
    <col min="15877" max="15877" width="11.42578125" style="54" customWidth="1"/>
    <col min="15878" max="16126" width="9.140625" style="54"/>
    <col min="16127" max="16127" width="8.5703125" style="54" customWidth="1"/>
    <col min="16128" max="16128" width="38.42578125" style="54" customWidth="1"/>
    <col min="16129" max="16130" width="9.140625" style="54"/>
    <col min="16131" max="16131" width="14.5703125" style="54" customWidth="1"/>
    <col min="16132" max="16132" width="17.42578125" style="54" customWidth="1"/>
    <col min="16133" max="16133" width="11.42578125" style="54" customWidth="1"/>
    <col min="16134" max="16384" width="9.140625" style="54"/>
  </cols>
  <sheetData>
    <row r="1" spans="1:4" ht="15.75" x14ac:dyDescent="0.2">
      <c r="A1" s="1" t="s">
        <v>171</v>
      </c>
      <c r="B1" s="2"/>
      <c r="C1" s="2"/>
      <c r="D1" s="2"/>
    </row>
    <row r="2" spans="1:4" ht="21.6" customHeight="1" x14ac:dyDescent="0.2">
      <c r="A2" s="5"/>
      <c r="B2" s="6"/>
      <c r="C2" s="6"/>
      <c r="D2" s="6"/>
    </row>
    <row r="3" spans="1:4" ht="15" x14ac:dyDescent="0.2">
      <c r="A3" s="8" t="s">
        <v>2</v>
      </c>
      <c r="B3" s="9" t="s">
        <v>3</v>
      </c>
      <c r="C3" s="9" t="s">
        <v>130</v>
      </c>
      <c r="D3" s="8" t="s">
        <v>4</v>
      </c>
    </row>
    <row r="4" spans="1:4" ht="15" x14ac:dyDescent="0.2">
      <c r="A4" s="8" t="s">
        <v>8</v>
      </c>
      <c r="B4" s="12" t="s">
        <v>9</v>
      </c>
      <c r="C4" s="13"/>
      <c r="D4" s="13"/>
    </row>
    <row r="5" spans="1:4" ht="409.5" x14ac:dyDescent="0.2">
      <c r="A5" s="15" t="s">
        <v>10</v>
      </c>
      <c r="B5" s="16" t="s">
        <v>11</v>
      </c>
      <c r="C5" s="51" t="s">
        <v>131</v>
      </c>
      <c r="D5" s="15" t="s">
        <v>12</v>
      </c>
    </row>
    <row r="6" spans="1:4" ht="60" x14ac:dyDescent="0.2">
      <c r="A6" s="15" t="s">
        <v>13</v>
      </c>
      <c r="B6" s="16" t="s">
        <v>14</v>
      </c>
      <c r="C6" s="51" t="s">
        <v>132</v>
      </c>
      <c r="D6" s="15" t="s">
        <v>12</v>
      </c>
    </row>
    <row r="7" spans="1:4" ht="120" x14ac:dyDescent="0.2">
      <c r="A7" s="15" t="s">
        <v>15</v>
      </c>
      <c r="B7" s="19" t="s">
        <v>16</v>
      </c>
      <c r="C7" s="29" t="s">
        <v>133</v>
      </c>
      <c r="D7" s="15" t="s">
        <v>17</v>
      </c>
    </row>
    <row r="8" spans="1:4" ht="15.75" x14ac:dyDescent="0.2">
      <c r="A8" s="20" t="s">
        <v>18</v>
      </c>
      <c r="B8" s="21"/>
      <c r="C8" s="34"/>
      <c r="D8" s="22"/>
    </row>
    <row r="9" spans="1:4" ht="15" x14ac:dyDescent="0.2">
      <c r="A9" s="8" t="s">
        <v>19</v>
      </c>
      <c r="B9" s="12" t="s">
        <v>20</v>
      </c>
      <c r="C9" s="13"/>
      <c r="D9" s="13"/>
    </row>
    <row r="10" spans="1:4" ht="75" x14ac:dyDescent="0.2">
      <c r="A10" s="26" t="s">
        <v>21</v>
      </c>
      <c r="B10" s="29" t="s">
        <v>22</v>
      </c>
      <c r="C10" s="29" t="s">
        <v>134</v>
      </c>
      <c r="D10" s="26" t="s">
        <v>23</v>
      </c>
    </row>
    <row r="11" spans="1:4" ht="75" x14ac:dyDescent="0.2">
      <c r="A11" s="15" t="s">
        <v>24</v>
      </c>
      <c r="B11" s="16" t="s">
        <v>135</v>
      </c>
      <c r="C11" s="51" t="s">
        <v>136</v>
      </c>
      <c r="D11" s="15" t="s">
        <v>23</v>
      </c>
    </row>
    <row r="12" spans="1:4" ht="75" x14ac:dyDescent="0.2">
      <c r="A12" s="15" t="s">
        <v>26</v>
      </c>
      <c r="B12" s="16" t="s">
        <v>27</v>
      </c>
      <c r="C12" s="51" t="s">
        <v>136</v>
      </c>
      <c r="D12" s="15" t="s">
        <v>23</v>
      </c>
    </row>
    <row r="13" spans="1:4" ht="75" x14ac:dyDescent="0.2">
      <c r="A13" s="15" t="s">
        <v>28</v>
      </c>
      <c r="B13" s="29" t="s">
        <v>29</v>
      </c>
      <c r="C13" s="29" t="s">
        <v>137</v>
      </c>
      <c r="D13" s="15" t="s">
        <v>23</v>
      </c>
    </row>
    <row r="14" spans="1:4" ht="75" x14ac:dyDescent="0.2">
      <c r="A14" s="15" t="s">
        <v>30</v>
      </c>
      <c r="B14" s="19" t="s">
        <v>31</v>
      </c>
      <c r="C14" s="29" t="s">
        <v>172</v>
      </c>
      <c r="D14" s="15" t="s">
        <v>32</v>
      </c>
    </row>
    <row r="15" spans="1:4" ht="45" x14ac:dyDescent="0.2">
      <c r="A15" s="15" t="s">
        <v>33</v>
      </c>
      <c r="B15" s="19" t="s">
        <v>34</v>
      </c>
      <c r="C15" s="29" t="s">
        <v>139</v>
      </c>
      <c r="D15" s="31" t="s">
        <v>35</v>
      </c>
    </row>
    <row r="16" spans="1:4" ht="120" x14ac:dyDescent="0.2">
      <c r="A16" s="15" t="s">
        <v>36</v>
      </c>
      <c r="B16" s="33" t="s">
        <v>37</v>
      </c>
      <c r="C16" s="52" t="s">
        <v>140</v>
      </c>
      <c r="D16" s="15" t="s">
        <v>12</v>
      </c>
    </row>
    <row r="17" spans="1:4" ht="15.75" x14ac:dyDescent="0.2">
      <c r="A17" s="20" t="s">
        <v>38</v>
      </c>
      <c r="B17" s="34"/>
      <c r="C17" s="34"/>
      <c r="D17" s="22"/>
    </row>
    <row r="18" spans="1:4" ht="15" x14ac:dyDescent="0.2">
      <c r="A18" s="8" t="s">
        <v>39</v>
      </c>
      <c r="B18" s="12" t="s">
        <v>40</v>
      </c>
      <c r="C18" s="13"/>
      <c r="D18" s="13"/>
    </row>
    <row r="19" spans="1:4" ht="37.5" customHeight="1" x14ac:dyDescent="0.2">
      <c r="A19" s="15" t="s">
        <v>41</v>
      </c>
      <c r="B19" s="35" t="s">
        <v>42</v>
      </c>
      <c r="C19" s="35" t="s">
        <v>141</v>
      </c>
      <c r="D19" s="15" t="s">
        <v>43</v>
      </c>
    </row>
    <row r="20" spans="1:4" ht="60" x14ac:dyDescent="0.2">
      <c r="A20" s="15" t="s">
        <v>44</v>
      </c>
      <c r="B20" s="16" t="s">
        <v>45</v>
      </c>
      <c r="C20" s="51" t="s">
        <v>142</v>
      </c>
      <c r="D20" s="15" t="s">
        <v>43</v>
      </c>
    </row>
    <row r="21" spans="1:4" ht="75" x14ac:dyDescent="0.2">
      <c r="A21" s="15" t="s">
        <v>46</v>
      </c>
      <c r="B21" s="16" t="s">
        <v>47</v>
      </c>
      <c r="C21" s="51" t="s">
        <v>143</v>
      </c>
      <c r="D21" s="15" t="s">
        <v>12</v>
      </c>
    </row>
    <row r="22" spans="1:4" ht="15.75" x14ac:dyDescent="0.2">
      <c r="A22" s="20" t="s">
        <v>48</v>
      </c>
      <c r="B22" s="34"/>
      <c r="C22" s="34"/>
      <c r="D22" s="22"/>
    </row>
    <row r="23" spans="1:4" ht="15" x14ac:dyDescent="0.2">
      <c r="A23" s="8" t="s">
        <v>49</v>
      </c>
      <c r="B23" s="12" t="s">
        <v>50</v>
      </c>
      <c r="C23" s="13"/>
      <c r="D23" s="13"/>
    </row>
    <row r="24" spans="1:4" ht="128.25" x14ac:dyDescent="0.2">
      <c r="A24" s="15" t="s">
        <v>51</v>
      </c>
      <c r="B24" s="38" t="s">
        <v>52</v>
      </c>
      <c r="C24" s="38" t="s">
        <v>144</v>
      </c>
      <c r="D24" s="15" t="s">
        <v>53</v>
      </c>
    </row>
    <row r="25" spans="1:4" ht="180" x14ac:dyDescent="0.2">
      <c r="A25" s="15" t="s">
        <v>54</v>
      </c>
      <c r="B25" s="16" t="s">
        <v>126</v>
      </c>
      <c r="C25" s="51" t="s">
        <v>145</v>
      </c>
      <c r="D25" s="15" t="s">
        <v>12</v>
      </c>
    </row>
    <row r="26" spans="1:4" ht="135" x14ac:dyDescent="0.2">
      <c r="A26" s="15" t="s">
        <v>56</v>
      </c>
      <c r="B26" s="16" t="s">
        <v>57</v>
      </c>
      <c r="C26" s="51" t="s">
        <v>144</v>
      </c>
      <c r="D26" s="15" t="s">
        <v>12</v>
      </c>
    </row>
    <row r="27" spans="1:4" ht="135" x14ac:dyDescent="0.2">
      <c r="A27" s="15" t="s">
        <v>58</v>
      </c>
      <c r="B27" s="16" t="s">
        <v>59</v>
      </c>
      <c r="C27" s="51" t="s">
        <v>146</v>
      </c>
      <c r="D27" s="15" t="s">
        <v>12</v>
      </c>
    </row>
    <row r="28" spans="1:4" ht="15.75" x14ac:dyDescent="0.2">
      <c r="A28" s="20" t="s">
        <v>60</v>
      </c>
      <c r="B28" s="34"/>
      <c r="C28" s="34"/>
      <c r="D28" s="22"/>
    </row>
    <row r="29" spans="1:4" ht="18.75" x14ac:dyDescent="0.2">
      <c r="A29" s="8" t="s">
        <v>61</v>
      </c>
      <c r="B29" s="12" t="s">
        <v>62</v>
      </c>
      <c r="C29" s="13"/>
      <c r="D29" s="13"/>
    </row>
    <row r="30" spans="1:4" ht="120" x14ac:dyDescent="0.2">
      <c r="A30" s="41" t="s">
        <v>63</v>
      </c>
      <c r="B30" s="42" t="s">
        <v>64</v>
      </c>
      <c r="C30" s="53" t="s">
        <v>147</v>
      </c>
      <c r="D30" s="41" t="s">
        <v>65</v>
      </c>
    </row>
    <row r="31" spans="1:4" ht="150" x14ac:dyDescent="0.2">
      <c r="A31" s="41" t="s">
        <v>66</v>
      </c>
      <c r="B31" s="42" t="s">
        <v>67</v>
      </c>
      <c r="C31" s="53" t="s">
        <v>148</v>
      </c>
      <c r="D31" s="41" t="s">
        <v>65</v>
      </c>
    </row>
    <row r="32" spans="1:4" ht="165" x14ac:dyDescent="0.2">
      <c r="A32" s="41" t="s">
        <v>68</v>
      </c>
      <c r="B32" s="42" t="s">
        <v>69</v>
      </c>
      <c r="C32" s="53" t="s">
        <v>149</v>
      </c>
      <c r="D32" s="41" t="s">
        <v>65</v>
      </c>
    </row>
    <row r="33" spans="1:4" ht="135" x14ac:dyDescent="0.2">
      <c r="A33" s="41" t="s">
        <v>70</v>
      </c>
      <c r="B33" s="35" t="s">
        <v>71</v>
      </c>
      <c r="C33" s="35" t="s">
        <v>150</v>
      </c>
      <c r="D33" s="41" t="s">
        <v>53</v>
      </c>
    </row>
    <row r="34" spans="1:4" ht="120" x14ac:dyDescent="0.2">
      <c r="A34" s="41" t="s">
        <v>72</v>
      </c>
      <c r="B34" s="35" t="s">
        <v>151</v>
      </c>
      <c r="C34" s="35" t="s">
        <v>152</v>
      </c>
      <c r="D34" s="41" t="s">
        <v>53</v>
      </c>
    </row>
    <row r="35" spans="1:4" ht="135" x14ac:dyDescent="0.2">
      <c r="A35" s="41" t="s">
        <v>74</v>
      </c>
      <c r="B35" s="35" t="s">
        <v>75</v>
      </c>
      <c r="C35" s="35" t="s">
        <v>153</v>
      </c>
      <c r="D35" s="41" t="s">
        <v>53</v>
      </c>
    </row>
    <row r="36" spans="1:4" ht="135" x14ac:dyDescent="0.2">
      <c r="A36" s="41" t="s">
        <v>76</v>
      </c>
      <c r="B36" s="35" t="s">
        <v>77</v>
      </c>
      <c r="C36" s="35" t="s">
        <v>154</v>
      </c>
      <c r="D36" s="41" t="s">
        <v>53</v>
      </c>
    </row>
    <row r="37" spans="1:4" ht="135" x14ac:dyDescent="0.2">
      <c r="A37" s="41" t="s">
        <v>78</v>
      </c>
      <c r="B37" s="35" t="s">
        <v>79</v>
      </c>
      <c r="C37" s="35" t="s">
        <v>155</v>
      </c>
      <c r="D37" s="41" t="s">
        <v>12</v>
      </c>
    </row>
    <row r="38" spans="1:4" ht="150" x14ac:dyDescent="0.2">
      <c r="A38" s="41" t="s">
        <v>80</v>
      </c>
      <c r="B38" s="35" t="s">
        <v>81</v>
      </c>
      <c r="C38" s="35" t="s">
        <v>156</v>
      </c>
      <c r="D38" s="41" t="s">
        <v>82</v>
      </c>
    </row>
    <row r="39" spans="1:4" ht="135" x14ac:dyDescent="0.2">
      <c r="A39" s="41" t="s">
        <v>83</v>
      </c>
      <c r="B39" s="35" t="s">
        <v>157</v>
      </c>
      <c r="C39" s="35" t="s">
        <v>158</v>
      </c>
      <c r="D39" s="41" t="s">
        <v>53</v>
      </c>
    </row>
    <row r="40" spans="1:4" ht="15.75" x14ac:dyDescent="0.2">
      <c r="A40" s="20" t="s">
        <v>85</v>
      </c>
      <c r="B40" s="34"/>
      <c r="C40" s="34"/>
      <c r="D40" s="22"/>
    </row>
    <row r="41" spans="1:4" ht="15" x14ac:dyDescent="0.2">
      <c r="A41" s="8" t="s">
        <v>86</v>
      </c>
      <c r="B41" s="12" t="s">
        <v>87</v>
      </c>
      <c r="C41" s="13"/>
      <c r="D41" s="13"/>
    </row>
    <row r="42" spans="1:4" ht="150" x14ac:dyDescent="0.2">
      <c r="A42" s="41" t="s">
        <v>88</v>
      </c>
      <c r="B42" s="35" t="s">
        <v>89</v>
      </c>
      <c r="C42" s="35" t="s">
        <v>159</v>
      </c>
      <c r="D42" s="41" t="s">
        <v>53</v>
      </c>
    </row>
    <row r="43" spans="1:4" ht="150" x14ac:dyDescent="0.2">
      <c r="A43" s="41" t="s">
        <v>90</v>
      </c>
      <c r="B43" s="35" t="s">
        <v>91</v>
      </c>
      <c r="C43" s="35" t="s">
        <v>160</v>
      </c>
      <c r="D43" s="41" t="s">
        <v>82</v>
      </c>
    </row>
    <row r="44" spans="1:4" ht="15.75" x14ac:dyDescent="0.2">
      <c r="A44" s="20" t="s">
        <v>92</v>
      </c>
      <c r="B44" s="34"/>
      <c r="C44" s="34"/>
      <c r="D44" s="22"/>
    </row>
    <row r="45" spans="1:4" ht="15" x14ac:dyDescent="0.2">
      <c r="A45" s="8" t="s">
        <v>93</v>
      </c>
      <c r="B45" s="12" t="s">
        <v>94</v>
      </c>
      <c r="C45" s="13"/>
      <c r="D45" s="13"/>
    </row>
    <row r="46" spans="1:4" ht="180" x14ac:dyDescent="0.2">
      <c r="A46" s="41" t="s">
        <v>95</v>
      </c>
      <c r="B46" s="42" t="s">
        <v>120</v>
      </c>
      <c r="C46" s="53" t="s">
        <v>161</v>
      </c>
      <c r="D46" s="41" t="s">
        <v>12</v>
      </c>
    </row>
    <row r="47" spans="1:4" ht="195" x14ac:dyDescent="0.2">
      <c r="A47" s="41" t="s">
        <v>97</v>
      </c>
      <c r="B47" s="35" t="s">
        <v>98</v>
      </c>
      <c r="C47" s="35" t="s">
        <v>163</v>
      </c>
      <c r="D47" s="41" t="s">
        <v>82</v>
      </c>
    </row>
    <row r="48" spans="1:4" ht="15.75" x14ac:dyDescent="0.2">
      <c r="A48" s="20" t="s">
        <v>99</v>
      </c>
      <c r="B48" s="34"/>
      <c r="C48" s="34"/>
      <c r="D48" s="22"/>
    </row>
    <row r="49" spans="1:6" ht="15" x14ac:dyDescent="0.2">
      <c r="A49" s="8" t="s">
        <v>100</v>
      </c>
      <c r="B49" s="12" t="s">
        <v>101</v>
      </c>
      <c r="C49" s="13"/>
      <c r="D49" s="13"/>
    </row>
    <row r="50" spans="1:6" ht="174" customHeight="1" x14ac:dyDescent="0.2">
      <c r="A50" s="41" t="s">
        <v>102</v>
      </c>
      <c r="B50" s="42" t="s">
        <v>164</v>
      </c>
      <c r="C50" s="53" t="s">
        <v>165</v>
      </c>
      <c r="D50" s="41" t="s">
        <v>53</v>
      </c>
    </row>
    <row r="51" spans="1:6" ht="180" x14ac:dyDescent="0.2">
      <c r="A51" s="41" t="s">
        <v>104</v>
      </c>
      <c r="B51" s="42" t="s">
        <v>107</v>
      </c>
      <c r="C51" s="53" t="s">
        <v>167</v>
      </c>
      <c r="D51" s="41" t="s">
        <v>53</v>
      </c>
    </row>
    <row r="52" spans="1:6" ht="15.75" x14ac:dyDescent="0.2">
      <c r="A52" s="20" t="s">
        <v>108</v>
      </c>
      <c r="B52" s="34"/>
      <c r="C52" s="34"/>
      <c r="D52" s="22"/>
    </row>
    <row r="53" spans="1:6" ht="15" x14ac:dyDescent="0.2">
      <c r="A53" s="8" t="s">
        <v>109</v>
      </c>
      <c r="B53" s="12" t="s">
        <v>110</v>
      </c>
      <c r="C53" s="13"/>
      <c r="D53" s="13"/>
    </row>
    <row r="54" spans="1:6" ht="180" x14ac:dyDescent="0.2">
      <c r="A54" s="41" t="s">
        <v>111</v>
      </c>
      <c r="B54" s="42" t="s">
        <v>112</v>
      </c>
      <c r="C54" s="53" t="s">
        <v>168</v>
      </c>
      <c r="D54" s="41" t="s">
        <v>12</v>
      </c>
    </row>
    <row r="55" spans="1:6" ht="180" x14ac:dyDescent="0.2">
      <c r="A55" s="41" t="s">
        <v>113</v>
      </c>
      <c r="B55" s="42" t="s">
        <v>114</v>
      </c>
      <c r="C55" s="53" t="s">
        <v>169</v>
      </c>
      <c r="D55" s="41" t="s">
        <v>12</v>
      </c>
    </row>
    <row r="56" spans="1:6" ht="197.1" customHeight="1" x14ac:dyDescent="0.2">
      <c r="A56" s="41" t="s">
        <v>115</v>
      </c>
      <c r="B56" s="42" t="s">
        <v>116</v>
      </c>
      <c r="C56" s="53" t="s">
        <v>170</v>
      </c>
      <c r="D56" s="41" t="s">
        <v>12</v>
      </c>
    </row>
    <row r="57" spans="1:6" ht="15.75" x14ac:dyDescent="0.2">
      <c r="A57" s="20" t="s">
        <v>117</v>
      </c>
      <c r="B57" s="34"/>
      <c r="C57" s="34"/>
      <c r="D57" s="22"/>
    </row>
    <row r="58" spans="1:6" ht="15" x14ac:dyDescent="0.2">
      <c r="A58" s="12" t="s">
        <v>118</v>
      </c>
      <c r="B58" s="13"/>
      <c r="C58" s="13"/>
      <c r="D58" s="13"/>
      <c r="E58" s="55"/>
    </row>
    <row r="59" spans="1:6" ht="20.100000000000001" customHeight="1" x14ac:dyDescent="0.2">
      <c r="E59" s="58"/>
      <c r="F59" s="58"/>
    </row>
    <row r="60" spans="1:6" x14ac:dyDescent="0.2">
      <c r="E60" s="58"/>
      <c r="F60" s="58"/>
    </row>
    <row r="62" spans="1:6" x14ac:dyDescent="0.2">
      <c r="E62" s="58"/>
    </row>
  </sheetData>
  <printOptions horizontalCentered="1"/>
  <pageMargins left="0.70866141732283472" right="0.70866141732283472" top="0.74803149606299213" bottom="0.74803149606299213" header="0.31496062992125984" footer="0.31496062992125984"/>
  <pageSetup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18</vt:i4>
      </vt:variant>
    </vt:vector>
  </HeadingPairs>
  <TitlesOfParts>
    <vt:vector size="27" baseType="lpstr">
      <vt:lpstr>Devis forages Lot 1</vt:lpstr>
      <vt:lpstr>Devis forages Lot 2</vt:lpstr>
      <vt:lpstr>Devis forages Lot 3</vt:lpstr>
      <vt:lpstr>Devis forages Lot 4</vt:lpstr>
      <vt:lpstr>Devis forages Lot 5</vt:lpstr>
      <vt:lpstr>Devis forages Lot 6</vt:lpstr>
      <vt:lpstr>Devis forages Lot 7</vt:lpstr>
      <vt:lpstr>Bordereau Lots 1_6&amp;7</vt:lpstr>
      <vt:lpstr>Bordereau Lots 2,3,4&amp;5</vt:lpstr>
      <vt:lpstr>'Bordereau Lots 1_6&amp;7'!Print_Area</vt:lpstr>
      <vt:lpstr>'Bordereau Lots 2,3,4&amp;5'!Print_Area</vt:lpstr>
      <vt:lpstr>'Devis forages Lot 1'!Print_Area</vt:lpstr>
      <vt:lpstr>'Devis forages Lot 2'!Print_Area</vt:lpstr>
      <vt:lpstr>'Devis forages Lot 3'!Print_Area</vt:lpstr>
      <vt:lpstr>'Devis forages Lot 4'!Print_Area</vt:lpstr>
      <vt:lpstr>'Devis forages Lot 5'!Print_Area</vt:lpstr>
      <vt:lpstr>'Devis forages Lot 6'!Print_Area</vt:lpstr>
      <vt:lpstr>'Devis forages Lot 7'!Print_Area</vt:lpstr>
      <vt:lpstr>'Bordereau Lots 1_6&amp;7'!Print_Titles</vt:lpstr>
      <vt:lpstr>'Bordereau Lots 2,3,4&amp;5'!Print_Titles</vt:lpstr>
      <vt:lpstr>'Devis forages Lot 1'!Print_Titles</vt:lpstr>
      <vt:lpstr>'Devis forages Lot 2'!Print_Titles</vt:lpstr>
      <vt:lpstr>'Devis forages Lot 3'!Print_Titles</vt:lpstr>
      <vt:lpstr>'Devis forages Lot 4'!Print_Titles</vt:lpstr>
      <vt:lpstr>'Devis forages Lot 5'!Print_Titles</vt:lpstr>
      <vt:lpstr>'Devis forages Lot 6'!Print_Titles</vt:lpstr>
      <vt:lpstr>'Devis forages Lot 7'!Print_Titles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Tresor Kapisa Ngavo</cp:lastModifiedBy>
  <cp:revision/>
  <dcterms:created xsi:type="dcterms:W3CDTF">2023-07-10T15:44:47Z</dcterms:created>
  <dcterms:modified xsi:type="dcterms:W3CDTF">2025-06-12T15:18:21Z</dcterms:modified>
  <cp:category/>
  <cp:contentStatus/>
</cp:coreProperties>
</file>