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DieseArbeitsmappe" autoCompressPictures="0"/>
  <mc:AlternateContent xmlns:mc="http://schemas.openxmlformats.org/markup-compatibility/2006">
    <mc:Choice Requires="x15">
      <x15ac:absPath xmlns:x15ac="http://schemas.microsoft.com/office/spreadsheetml/2010/11/ac" url="https://gizonline-my.sharepoint.com/personal/gabrielle_munduku_giz_de/Documents/PACO/Congo Brazzaville/Mise en oeuvre/Output 3 Approche secorielle/Appels à projet/Rép Congo/"/>
    </mc:Choice>
  </mc:AlternateContent>
  <xr:revisionPtr revIDLastSave="15" documentId="8_{EA90102C-F994-40F0-9376-B90CE0C80A11}" xr6:coauthVersionLast="47" xr6:coauthVersionMax="47" xr10:uidLastSave="{E665ED2E-67BE-446C-95DA-C3BC852EC6FA}"/>
  <bookViews>
    <workbookView xWindow="38280" yWindow="-120" windowWidth="38640" windowHeight="21120" activeTab="1" xr2:uid="{00000000-000D-0000-FFFF-FFFF00000000}"/>
  </bookViews>
  <sheets>
    <sheet name="Données de base" sheetId="7" r:id="rId1"/>
    <sheet name="Transfert du financement" sheetId="13" r:id="rId2"/>
    <sheet name="Exemple" sheetId="10" r:id="rId3"/>
  </sheets>
  <definedNames>
    <definedName name="_xlnm.Print_Titles" localSheetId="2">Exemple!$3:$3</definedName>
    <definedName name="_xlnm.Print_Titles" localSheetId="1">'Transfert du financement'!$3:$3</definedName>
    <definedName name="_xlnm.Print_Area" localSheetId="0">'Données de base'!$B$1:$G$22</definedName>
    <definedName name="_xlnm.Print_Area" localSheetId="2">Exemple!$A$1:$P$91</definedName>
    <definedName name="_xlnm.Print_Area" localSheetId="1">'Transfert du financement'!$A$1:$J$125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0" i="13" l="1"/>
  <c r="I104" i="13"/>
  <c r="I103" i="13"/>
  <c r="I94" i="13"/>
  <c r="I93" i="13"/>
  <c r="I92" i="13"/>
  <c r="I91" i="13"/>
  <c r="I90" i="13"/>
  <c r="I89" i="13"/>
  <c r="I88" i="13"/>
  <c r="I77" i="13"/>
  <c r="I76" i="13"/>
  <c r="I75" i="13"/>
  <c r="I74" i="13"/>
  <c r="I73" i="13"/>
  <c r="I72" i="13"/>
  <c r="I63" i="13"/>
  <c r="I62" i="13"/>
  <c r="I61" i="13"/>
  <c r="I57" i="13"/>
  <c r="I56" i="13"/>
  <c r="I55" i="13"/>
  <c r="I54" i="13"/>
  <c r="I53" i="13"/>
  <c r="I52" i="13"/>
  <c r="I48" i="13"/>
  <c r="I42" i="13"/>
  <c r="I41" i="13"/>
  <c r="I40" i="13"/>
  <c r="I39" i="13"/>
  <c r="I38" i="13"/>
  <c r="I37" i="13"/>
  <c r="I20" i="13"/>
  <c r="I19" i="13"/>
  <c r="I18" i="13"/>
  <c r="I17" i="13"/>
  <c r="I16" i="13"/>
  <c r="I15" i="13"/>
  <c r="I14" i="13"/>
  <c r="I13" i="13"/>
  <c r="I12" i="13"/>
  <c r="I11" i="13"/>
  <c r="I10" i="13"/>
  <c r="I4" i="13"/>
  <c r="B4" i="13"/>
  <c r="D113" i="13" l="1"/>
  <c r="D108" i="13"/>
  <c r="D101" i="13"/>
  <c r="D84" i="13"/>
  <c r="D67" i="13"/>
  <c r="D50" i="13"/>
  <c r="D32" i="13"/>
  <c r="D5" i="13"/>
  <c r="L4" i="13"/>
  <c r="L101" i="13" s="1"/>
  <c r="F5" i="7"/>
  <c r="L3" i="13" l="1"/>
  <c r="L5" i="13"/>
  <c r="J1" i="10"/>
  <c r="I64" i="10"/>
  <c r="I63" i="10"/>
  <c r="I48" i="10"/>
  <c r="I49" i="10"/>
  <c r="I50" i="10"/>
  <c r="I51" i="10"/>
  <c r="I52" i="10"/>
  <c r="I53" i="10"/>
  <c r="I54" i="10"/>
  <c r="I55" i="10"/>
  <c r="I56" i="10"/>
  <c r="I47" i="10"/>
  <c r="I58" i="10"/>
  <c r="I24" i="10"/>
  <c r="I25" i="10"/>
  <c r="I26" i="10"/>
  <c r="I27" i="10"/>
  <c r="I28" i="10"/>
  <c r="I29" i="10"/>
  <c r="I111" i="13"/>
  <c r="I109" i="13"/>
  <c r="I105" i="13"/>
  <c r="I106" i="13"/>
  <c r="I107" i="13"/>
  <c r="I102" i="13"/>
  <c r="I86" i="13"/>
  <c r="I87" i="13"/>
  <c r="I95" i="13"/>
  <c r="I96" i="13"/>
  <c r="I97" i="13"/>
  <c r="I98" i="13"/>
  <c r="I99" i="13"/>
  <c r="I100" i="13"/>
  <c r="I85" i="13"/>
  <c r="I69" i="13"/>
  <c r="I70" i="13"/>
  <c r="I71" i="13"/>
  <c r="I78" i="13"/>
  <c r="I79" i="13"/>
  <c r="I80" i="13"/>
  <c r="I81" i="13"/>
  <c r="I82" i="13"/>
  <c r="I83" i="13"/>
  <c r="I68" i="13"/>
  <c r="I58" i="13"/>
  <c r="I59" i="13"/>
  <c r="I60" i="13"/>
  <c r="I64" i="13"/>
  <c r="I65" i="13"/>
  <c r="I66" i="13"/>
  <c r="I51" i="13"/>
  <c r="I34" i="13"/>
  <c r="I35" i="13"/>
  <c r="I36" i="13"/>
  <c r="I43" i="13"/>
  <c r="I44" i="13"/>
  <c r="I45" i="13"/>
  <c r="I46" i="13"/>
  <c r="I47" i="13"/>
  <c r="I49" i="13"/>
  <c r="I33" i="13"/>
  <c r="I7" i="13"/>
  <c r="I8" i="13"/>
  <c r="I9" i="13"/>
  <c r="I21" i="13"/>
  <c r="I22" i="13"/>
  <c r="I23" i="13"/>
  <c r="I24" i="13"/>
  <c r="I25" i="13"/>
  <c r="I26" i="13"/>
  <c r="I27" i="13"/>
  <c r="I28" i="13"/>
  <c r="I29" i="13"/>
  <c r="I30" i="13"/>
  <c r="I31" i="13"/>
  <c r="I6" i="13"/>
  <c r="A74" i="10"/>
  <c r="I13" i="10"/>
  <c r="I14" i="10"/>
  <c r="I15" i="10"/>
  <c r="I16" i="10"/>
  <c r="I17" i="10"/>
  <c r="I18" i="10"/>
  <c r="I19" i="10"/>
  <c r="I20" i="10"/>
  <c r="I21" i="10"/>
  <c r="I12" i="10"/>
  <c r="I37" i="10"/>
  <c r="I38" i="10"/>
  <c r="I39" i="10"/>
  <c r="I40" i="10"/>
  <c r="I41" i="10"/>
  <c r="I42" i="10"/>
  <c r="I43" i="10"/>
  <c r="I44" i="10"/>
  <c r="I45" i="10"/>
  <c r="I36" i="10"/>
  <c r="I23" i="10"/>
  <c r="B4" i="10"/>
  <c r="I4" i="10"/>
  <c r="J76" i="10"/>
  <c r="J75" i="10"/>
  <c r="I72" i="10"/>
  <c r="I71" i="10"/>
  <c r="H70" i="10"/>
  <c r="I70" i="10" s="1"/>
  <c r="I61" i="10"/>
  <c r="I60" i="10"/>
  <c r="I59" i="10"/>
  <c r="I32" i="10"/>
  <c r="I31" i="10"/>
  <c r="I30" i="10"/>
  <c r="I10" i="10"/>
  <c r="I9" i="10"/>
  <c r="I8" i="10"/>
  <c r="I7" i="10"/>
  <c r="I6" i="10"/>
  <c r="L4" i="10"/>
  <c r="L5" i="10" s="1"/>
  <c r="L3" i="10"/>
  <c r="J1" i="13"/>
  <c r="H11" i="7"/>
  <c r="H10" i="7"/>
  <c r="H8" i="7"/>
  <c r="H7" i="7"/>
  <c r="H5" i="7"/>
  <c r="H3" i="7"/>
  <c r="H78" i="10" a="1"/>
  <c r="H77" i="10" a="1"/>
  <c r="I62" i="10" l="1"/>
  <c r="H78" i="10"/>
  <c r="J78" i="10" s="1"/>
  <c r="H77" i="10"/>
  <c r="J77" i="10" s="1"/>
  <c r="J74" i="10" s="1"/>
  <c r="I101" i="13"/>
  <c r="I5" i="13"/>
  <c r="I50" i="13"/>
  <c r="I67" i="13"/>
  <c r="I108" i="13"/>
  <c r="H6" i="7"/>
  <c r="I57" i="10"/>
  <c r="I11" i="10"/>
  <c r="I32" i="13"/>
  <c r="I84" i="13"/>
  <c r="I46" i="10"/>
  <c r="I5" i="10"/>
  <c r="I22" i="10"/>
  <c r="I35" i="10"/>
  <c r="I65" i="10" l="1"/>
  <c r="I112" i="13"/>
  <c r="H114" i="13" s="1"/>
  <c r="I114" i="13" s="1"/>
  <c r="I113" i="13" s="1"/>
  <c r="H67" i="10"/>
  <c r="I67" i="10" s="1"/>
  <c r="I66" i="10" s="1"/>
  <c r="I68" i="10" s="1"/>
  <c r="I73" i="10" s="1"/>
  <c r="J73" i="10" l="1"/>
  <c r="I79" i="10"/>
  <c r="K35" i="10"/>
  <c r="K76" i="10" l="1"/>
  <c r="K75" i="10"/>
  <c r="K78" i="10"/>
  <c r="K77" i="10"/>
  <c r="K73" i="10"/>
  <c r="K79" i="10" l="1"/>
  <c r="I115" i="13"/>
  <c r="K5" i="13" l="1"/>
  <c r="I116" i="13"/>
</calcChain>
</file>

<file path=xl/sharedStrings.xml><?xml version="1.0" encoding="utf-8"?>
<sst xmlns="http://schemas.openxmlformats.org/spreadsheetml/2006/main" count="374" uniqueCount="142">
  <si>
    <r>
      <rPr>
        <b/>
        <sz val="16"/>
        <rFont val="Arial"/>
        <family val="2"/>
      </rPr>
      <t>Données de base</t>
    </r>
  </si>
  <si>
    <r>
      <t xml:space="preserve">Remarques concernant le traitement par le bénéficiaire du financement :
</t>
    </r>
    <r>
      <rPr>
        <sz val="11"/>
        <rFont val="Arial"/>
        <family val="2"/>
      </rPr>
      <t>Veuillez d’abord renseigner les données de base suivantes avant de remplir l’onglet « Budget Financements ».
Ne remplissez que les cellules sur fond bleu. Toutes les autres cellules sont calculées automatiquement.</t>
    </r>
  </si>
  <si>
    <t xml:space="preserve">Nom du bénéficiaire : </t>
  </si>
  <si>
    <t>S’agit-il du premier budget ou d’une modification du contrat ?</t>
  </si>
  <si>
    <t>Premier budget (contrat non encore établi)</t>
  </si>
  <si>
    <t>À sélectionner uniquement en cas d’avenant au contrat</t>
  </si>
  <si>
    <t>Titre du projet</t>
  </si>
  <si>
    <t>Projet de mise en œuvre des Priorités Régionales et Nationales d'Adaptation en Afrique de l'Ouest et du Centre (PACO)</t>
  </si>
  <si>
    <t>Demandez-vous la prise en charge de vos frais généraux d'administration ?</t>
  </si>
  <si>
    <t>Veuillez indiquer le montant des frais généraux administratifs en pourcentage.</t>
  </si>
  <si>
    <t xml:space="preserve">Apporterez-vous une contribution (financière) propre à cette mesure ? </t>
  </si>
  <si>
    <r>
      <rPr>
        <sz val="11"/>
        <rFont val="Arial"/>
        <family val="2"/>
      </rPr>
      <t>Montant en EUR</t>
    </r>
  </si>
  <si>
    <t>Par combien de contributeurs le projet doit-il être cofinancé (en plus de la GIZ) ?</t>
  </si>
  <si>
    <r>
      <rPr>
        <sz val="10"/>
        <rFont val="Arial"/>
        <family val="2"/>
      </rPr>
      <t>Nom du bailleur de fonds externe</t>
    </r>
  </si>
  <si>
    <r>
      <rPr>
        <sz val="10"/>
        <rFont val="Arial"/>
        <family val="2"/>
      </rPr>
      <t>Montant des fonds de tiers en EUR</t>
    </r>
  </si>
  <si>
    <t>Des fonds doivent-ils être transférés à des bénéficiaires tiers ? (Veuillez noter qu'il ne s'agit pas ici de paiements pour des prestations achetées)</t>
  </si>
  <si>
    <t xml:space="preserve">Il s'agit de vos partenaires qui mettent en œuvre de manière autonome une partie de votre projet avec vous et qui reçoivent en contrepartie le remboursement des frais encourus, dans la mesure où ils sont requis pour la mise en œuvre. Un budget séparé doit être soumis et un examen d'aptitude commerciale et juridique (uniquement les critères : personnalité juridique et utilité publique) doit être effectué par le projet GIZ. </t>
  </si>
  <si>
    <t xml:space="preserve">Des achats de médicaments et de pesticides et d'engrais minéraux seront-ils effectués ?  </t>
  </si>
  <si>
    <t>Un processus d’autorisation distinct, interne à la GIZ, est nécessaire.</t>
  </si>
  <si>
    <r>
      <rPr>
        <sz val="11"/>
        <rFont val="Arial"/>
        <family val="2"/>
      </rPr>
      <t>La part des achats de biens matériels est-elle supérieure à 1 000 000 euros ou, dans le cas où le financement représente une valeur contractuelle d’au moins 400 000 euros, est-elle supérieure à 50 % ?</t>
    </r>
  </si>
  <si>
    <t>Un processus d’autorisation distinct, interne à la GIZ, est  nécessaire.</t>
  </si>
  <si>
    <r>
      <rPr>
        <sz val="11"/>
        <rFont val="Arial"/>
        <family val="2"/>
      </rPr>
      <t xml:space="preserve">Des mesures de construction seront-elles financées ?  </t>
    </r>
  </si>
  <si>
    <t xml:space="preserve">Un processus d’autorisation distinct, interne à la GIZ, pourra être nécessaire.  
</t>
  </si>
  <si>
    <r>
      <t xml:space="preserve">Des bulles d’aide doivent-elles s’afficher dans le budget ? 
</t>
    </r>
    <r>
      <rPr>
        <sz val="10"/>
        <rFont val="Arial"/>
        <family val="2"/>
      </rPr>
      <t>« Oui » recommandé pour le traitement
« Non » recommandé pour une meilleure lisibilité</t>
    </r>
  </si>
  <si>
    <r>
      <rPr>
        <sz val="11"/>
        <rFont val="Arial"/>
        <family val="2"/>
      </rPr>
      <t>Date de finalisation du budget :</t>
    </r>
  </si>
  <si>
    <r>
      <rPr>
        <b/>
        <sz val="14"/>
        <rFont val="Arial"/>
        <family val="2"/>
      </rPr>
      <t>Description</t>
    </r>
  </si>
  <si>
    <r>
      <rPr>
        <b/>
        <sz val="14"/>
        <rFont val="Arial"/>
        <family val="2"/>
      </rPr>
      <t>Code</t>
    </r>
  </si>
  <si>
    <r>
      <rPr>
        <b/>
        <sz val="14"/>
        <rFont val="Arial"/>
        <family val="2"/>
      </rPr>
      <t xml:space="preserve">Quantité / Nombre </t>
    </r>
  </si>
  <si>
    <r>
      <rPr>
        <b/>
        <sz val="14"/>
        <rFont val="Arial"/>
        <family val="2"/>
      </rPr>
      <t xml:space="preserve">Unité </t>
    </r>
    <r>
      <rPr>
        <b/>
        <sz val="11"/>
        <rFont val="Arial"/>
        <family val="2"/>
      </rPr>
      <t>(p. ex. personne, véhicule, salle, etc.)</t>
    </r>
  </si>
  <si>
    <r>
      <rPr>
        <b/>
        <sz val="14"/>
        <rFont val="Arial"/>
        <family val="2"/>
      </rPr>
      <t>Quantité / Nombre</t>
    </r>
  </si>
  <si>
    <r>
      <t xml:space="preserve">Unité </t>
    </r>
    <r>
      <rPr>
        <b/>
        <sz val="11"/>
        <rFont val="Arial"/>
        <family val="2"/>
      </rPr>
      <t>(p. ex. mois, jour, forma-tion, etc.</t>
    </r>
  </si>
  <si>
    <r>
      <rPr>
        <b/>
        <sz val="14"/>
        <rFont val="Arial"/>
        <family val="2"/>
      </rPr>
      <t xml:space="preserve">Montant unitaire éligible en EUR (max.) 
</t>
    </r>
    <r>
      <rPr>
        <b/>
        <sz val="11"/>
        <rFont val="Arial"/>
        <family val="2"/>
      </rPr>
      <t xml:space="preserve"> </t>
    </r>
    <r>
      <rPr>
        <b/>
        <sz val="14"/>
        <rFont val="Arial"/>
        <family val="2"/>
      </rPr>
      <t xml:space="preserve">(prix par unité) </t>
    </r>
  </si>
  <si>
    <r>
      <t xml:space="preserve">Total 
Contribution financière de la GIZ
</t>
    </r>
    <r>
      <rPr>
        <b/>
        <sz val="11"/>
        <rFont val="Arial"/>
        <family val="2"/>
      </rPr>
      <t>en EUR (max.)</t>
    </r>
  </si>
  <si>
    <r>
      <rPr>
        <b/>
        <sz val="14"/>
        <rFont val="Arial"/>
        <family val="2"/>
      </rPr>
      <t xml:space="preserve">Contribution propre / Financement de tiers 
</t>
    </r>
    <r>
      <rPr>
        <b/>
        <sz val="11"/>
        <rFont val="Arial"/>
        <family val="2"/>
      </rPr>
      <t xml:space="preserve">en EUR (max.) </t>
    </r>
  </si>
  <si>
    <r>
      <rPr>
        <b/>
        <sz val="11"/>
        <rFont val="Arial"/>
        <family val="2"/>
      </rPr>
      <t xml:space="preserve">Remarques générales : </t>
    </r>
    <r>
      <rPr>
        <sz val="11"/>
        <rFont val="Arial"/>
        <family val="2"/>
      </rPr>
      <t xml:space="preserve">
Ce format de budget sert de base de décompte. Pour votre usage interne, n’hésitez pas à créer d’autres fichiers contenant des informations plus détaillées.
Tous les postes inscrits au budget doivent également figurer dans la description du projet afin que le lien avec le projet soit visible. 
Le tableau est pourvu de formules qui doivent être conservées.  
Veuillez vous tenir au format à deux décimales. 
Il est recommandé d’arrondir les unités dans la mesure du possible. Les coûts sont convenus avec une valeur « max. ». </t>
    </r>
  </si>
  <si>
    <r>
      <t xml:space="preserve">Personnel propre (désignation de la fonction)
</t>
    </r>
    <r>
      <rPr>
        <i/>
        <sz val="11"/>
        <color rgb="FF000000"/>
        <rFont val="Arial"/>
        <family val="2"/>
      </rPr>
      <t>(Note 1 : uniquement le personnel de votre organisation ; 
la preuve des coûts de cette ligne budgétaire doit être fournie sous forme de fiches de salaire ou, en cas de financement proportionnel, sous forme de fiches de salaire accompagnées des relevés d'heures correspondants ; 
Remarque 2 : seuls les frais de personnel le (coût de revient - bruts de l'employeur) peuvent être imputés. Les suppléments tels que les charges générales du personnel, calculés au prorata du personnel, ne sont pas éligibles).</t>
    </r>
  </si>
  <si>
    <r>
      <rPr>
        <sz val="10"/>
        <rFont val="Arial"/>
        <family val="2"/>
      </rPr>
      <t xml:space="preserve">personne </t>
    </r>
  </si>
  <si>
    <r>
      <rPr>
        <sz val="10"/>
        <rFont val="Arial"/>
        <family val="2"/>
      </rPr>
      <t xml:space="preserve">mois </t>
    </r>
  </si>
  <si>
    <t>Achat de prestations des services externes</t>
  </si>
  <si>
    <r>
      <rPr>
        <sz val="10"/>
        <rFont val="Arial"/>
        <family val="2"/>
      </rPr>
      <t xml:space="preserve">contrat </t>
    </r>
  </si>
  <si>
    <t>Frais de transport / de voyage</t>
  </si>
  <si>
    <t>Autres frais / Consommables</t>
  </si>
  <si>
    <r>
      <t xml:space="preserve">Fonds destinés au soutien direct de tiers destinataires
</t>
    </r>
    <r>
      <rPr>
        <i/>
        <sz val="11"/>
        <color rgb="FF000000"/>
        <rFont val="Arial"/>
        <family val="2"/>
      </rPr>
      <t>(Remarque : cette ligne budgétaire concerne de préférence les contributions en nature à des tiers destinataires. Dans le cas de soutiens financières, il est nécessaire d'indiquer clairement comment les paiements et la réception des paiements seront prouvés. La procédure de sélection des tiers destinataires doit être expliquée en détail dans la description du projet.)</t>
    </r>
  </si>
  <si>
    <t>Coûts proportionnels du projet qui sont générés localement (p. ex. IT, recherche)</t>
  </si>
  <si>
    <r>
      <rPr>
        <b/>
        <i/>
        <sz val="12"/>
        <color indexed="8"/>
        <rFont val="Arial"/>
        <family val="2"/>
      </rPr>
      <t>Sous-total - coûts directs</t>
    </r>
  </si>
  <si>
    <t xml:space="preserve">Frais administratifs généraux </t>
  </si>
  <si>
    <t>Frais administratifs généraux (pour les lignes budgétaires 1-7)</t>
  </si>
  <si>
    <t>Transfert de fonds à des bénéficiaires tiers - un budget détaillé doit être soumis -</t>
  </si>
  <si>
    <r>
      <rPr>
        <sz val="10"/>
        <rFont val="Arial Cyr"/>
      </rPr>
      <t>unité</t>
    </r>
  </si>
  <si>
    <r>
      <rPr>
        <sz val="10"/>
        <rFont val="Arial Cyr"/>
      </rPr>
      <t>transfert</t>
    </r>
  </si>
  <si>
    <r>
      <rPr>
        <sz val="10"/>
        <rFont val="Arial Cyr"/>
      </rPr>
      <t xml:space="preserve">XYZ (nom du bénéficiaire final) </t>
    </r>
  </si>
  <si>
    <t>Contribution financière de la GIZ (sur présentation de justificatifs - jusqu’à concurrence de)</t>
  </si>
  <si>
    <r>
      <rPr>
        <sz val="10"/>
        <rFont val="Arial Cyr"/>
      </rPr>
      <t xml:space="preserve">contribution </t>
    </r>
  </si>
  <si>
    <t xml:space="preserve">Le budget total du projet à financer : </t>
  </si>
  <si>
    <t>* Toutes les lignes budgétaires (à l’exception des frais administratifs généraux et des coûts proportionnels du projet qui sont générés localement, exprimés en pourcentage ou en forfait mensuel) doivent faire l’objet d’un décompte établi sur la base de justificatifs.</t>
  </si>
  <si>
    <t>À noter : dans les cas où des marchés passés pour des services externes et/ou des biens matériels et/ou des fournitures doivent être financés par les fonds de la GIZ, les directives applicables à la passation de marchés spécifiées dans les clauses du contrat doivent être respectées !</t>
  </si>
  <si>
    <t>La GIZ ne finance pas les revenus du bénéficiaire (par exemple, les frais des cours données par le bénéficiaire). 
Seuls les coûts réellement encourus par le bénéficiaire sont pris en charge par la GIZ (p. ex. location de la salle de cours).</t>
  </si>
  <si>
    <t>Budget / plan de financement - Annexe 1</t>
  </si>
  <si>
    <t xml:space="preserve">Nom du bénéficiaires tiers: </t>
  </si>
  <si>
    <t>Keine Änderung</t>
  </si>
  <si>
    <t>Änderung</t>
  </si>
  <si>
    <t xml:space="preserve">Code </t>
  </si>
  <si>
    <t>Quan-tité / Nombre</t>
  </si>
  <si>
    <r>
      <t>Une prise en charge partielle des lignes budgétaires  n'est pas possible pour la GIZ, à l’exception des frais de personnel (poste 1) qui peuvent être exprimés en pourcentage ainsi que de la catégorie « Frais de bureau au prorata » (poste 7). 
Les autres coûts qui surviennent dans le cadre de la mise en œuvre du projet et qui ne doivent pas être pris en charge par la GIZ sont calculés séparément. Soit en tant que contribution propre, soit, si cela est pertinent, en tant que contribution contribution d'un tiers.</t>
    </r>
    <r>
      <rPr>
        <b/>
        <i/>
        <sz val="11"/>
        <color indexed="8"/>
        <rFont val="Arial"/>
        <family val="2"/>
      </rPr>
      <t xml:space="preserve"> </t>
    </r>
  </si>
  <si>
    <r>
      <rPr>
        <sz val="10"/>
        <rFont val="Arial"/>
        <family val="2"/>
      </rPr>
      <t>personne</t>
    </r>
  </si>
  <si>
    <r>
      <rPr>
        <sz val="10"/>
        <rFont val="Arial"/>
        <family val="2"/>
      </rPr>
      <t>mois</t>
    </r>
  </si>
  <si>
    <r>
      <rPr>
        <sz val="10"/>
        <rFont val="Arial"/>
        <family val="2"/>
      </rPr>
      <t>Pas de modification</t>
    </r>
  </si>
  <si>
    <r>
      <rPr>
        <sz val="10"/>
        <rFont val="Arial"/>
        <family val="2"/>
      </rPr>
      <t>contrat</t>
    </r>
  </si>
  <si>
    <t>Achat de matériels et équipements</t>
  </si>
  <si>
    <r>
      <rPr>
        <b/>
        <i/>
        <sz val="12"/>
        <color indexed="8"/>
        <rFont val="Arial"/>
        <family val="2"/>
      </rPr>
      <t>Sous-total - Coûts directs</t>
    </r>
  </si>
  <si>
    <t>Sous-total - contribution financière  de la GIZ (sur présentation de justificatifs - jusqu’à concurrence de - )*
(coûts directs + frais administratifs généraux)</t>
  </si>
  <si>
    <t>En cas d’avenants : veuillez procéder aux ajustements budgétaires sur la base du dernier budget convenu au contrat et noter les modifications en couleur. La GIZ ne peut pas prendre en charge les coûts dûs aux fluctuations monétaires (l'inflation)</t>
  </si>
  <si>
    <r>
      <t xml:space="preserve">Remarques concernant le traitement :
</t>
    </r>
    <r>
      <rPr>
        <sz val="11"/>
        <rFont val="Arial"/>
        <family val="2"/>
      </rPr>
      <t xml:space="preserve">Cet exemple a seulement valeur d’orientation pour l’onglet « Budget Financements ». </t>
    </r>
  </si>
  <si>
    <r>
      <t xml:space="preserve">Unité </t>
    </r>
    <r>
      <rPr>
        <b/>
        <sz val="11"/>
        <rFont val="Arial"/>
        <family val="2"/>
      </rPr>
      <t>(p. ex. mois, jour, formation, etc.</t>
    </r>
  </si>
  <si>
    <r>
      <rPr>
        <b/>
        <sz val="14"/>
        <rFont val="Arial Cyr"/>
        <charset val="204"/>
      </rPr>
      <t xml:space="preserve">Remarques concernant l’établissement du budget </t>
    </r>
  </si>
  <si>
    <r>
      <rPr>
        <b/>
        <i/>
        <sz val="12"/>
        <color indexed="8"/>
        <rFont val="Arial"/>
        <family val="2"/>
      </rPr>
      <t xml:space="preserve">Personnel propre (désignation de la fonction)
</t>
    </r>
    <r>
      <rPr>
        <i/>
        <sz val="10"/>
        <color indexed="8"/>
        <rFont val="Arial"/>
        <family val="2"/>
      </rPr>
      <t>(Note 1 : uniquement le personnel de votre organisation ; 
la preuve des coûts de cette ligne budgétaire doit être fournie sous forme de fiches de salaire ou, en cas de financement proportionnel, sous forme de fiches de salaire accompagnées des relevés d'heures correspondants ; 
Remarque 2 : seuls les frais de personnel le (coût de revient - bruts de l'employeur) peuvent être imputés. Les suppléments tels que les charges générales du personnel, calculés au prorata du personnel, ne sont pas éligibles).</t>
    </r>
  </si>
  <si>
    <r>
      <t xml:space="preserve">La colonne « Montant unitaire éligible (max.) » doit toujours indiquer le salaire brut mensuel du employeur stipulé dans le contrat de travail. Pour les emplois à temps partiel, indiquer le pourcentage à la colonne D. </t>
    </r>
    <r>
      <rPr>
        <sz val="10"/>
        <rFont val="Arial Cyr"/>
      </rPr>
      <t>Veuillez indiquer quelles sont les coûts de personnel accessoires qui s’appliquent en vertu de la législation dans votre pays. En principe, les cotisations sociales et les paiements convenus dans le contrat de travail ou la convention collective peuvent être financés (les gratifications ou les primes d’intéressement au bénéfice sont en revanche exclues).</t>
    </r>
    <r>
      <rPr>
        <sz val="10"/>
        <rFont val="Arial Cyr"/>
        <charset val="204"/>
      </rPr>
      <t xml:space="preserve"> Les coûts accessoires d’une autre nature doivent être discutés et vérifiés avant l’établissement du contrat et faire l’objet d’un commentaire dans la ligne budgétaire. Les contrats portant sur des petits boulots (« mini-jobs ») ou des jobs d’étudiant sont à affecter au poste Coûts de personnel, même s’il n’y a pas de cotisations sociales à payer.                                                                                                                                                                                         Si plusieurs personnes doivent être financées au prorata (p. ex. 3 personnes à raison de 75 %), veuillez augmenter le nombre de mois en conséquence et inscrire le nombre de personnes dans la description de la ligne budgétaire.</t>
    </r>
  </si>
  <si>
    <r>
      <rPr>
        <sz val="10"/>
        <color indexed="8"/>
        <rFont val="Arial"/>
        <family val="2"/>
      </rPr>
      <t>Gestionnaire de projet</t>
    </r>
  </si>
  <si>
    <r>
      <rPr>
        <sz val="10"/>
        <color indexed="8"/>
        <rFont val="Arial"/>
        <family val="2"/>
      </rPr>
      <t xml:space="preserve">Gestionnaire financier·ère </t>
    </r>
  </si>
  <si>
    <t>Achat de prestations de services externes</t>
  </si>
  <si>
    <r>
      <t xml:space="preserve">Indiquer le contenu de la prestation ; ne pas donner les détails du contrat (heures de travail, etc) ; ne mentionner que le nombre de contrats et la valeur prévue </t>
    </r>
    <r>
      <rPr>
        <sz val="10"/>
        <rFont val="Arial Cyr"/>
      </rPr>
      <t>(les directives applicables à la passation de marchés citées dans les clauses du contrat doivent être respectées !</t>
    </r>
    <r>
      <rPr>
        <sz val="10"/>
        <rFont val="Arial Cyr"/>
        <charset val="204"/>
      </rPr>
      <t>) ; utiliser une ligne budgétaire par contrat ; tous les coûts occasionnés dans le cadre de l’exécution des prestations relevant d’un contrat de prestation de services (tels que formations, voyages, etc.) sont regroupés sur une ligne du budget.                                                                                                                                                                                                              Événements : les prestations fournies par le même prestataire doivent être regroupées sur une ligne du budget. (P. ex. : si la restauration et le site de l’événement sont proposés par un même hôtel, les frais correspondants sont à inscrire sur une ligne, et si les nuitées sont réservées dans un autre hôtel, ces frais doivent figurer sur une autre ligne). Les recettes que le bénéficiaire perçoit dans le cadre de l’événement ne peuvent pas être financées à partir du contrat (p. ex., loyer au titre de la location de ses propres locaux). Seuls sont financés les coûts qui peuvent être vraiment justifiés.</t>
    </r>
  </si>
  <si>
    <r>
      <rPr>
        <sz val="10"/>
        <color indexed="8"/>
        <rFont val="Arial"/>
        <family val="2"/>
      </rPr>
      <t>Modération</t>
    </r>
  </si>
  <si>
    <r>
      <rPr>
        <sz val="10"/>
        <color indexed="8"/>
        <rFont val="Arial"/>
        <family val="2"/>
      </rPr>
      <t>Frais de restauration et de location de salles</t>
    </r>
  </si>
  <si>
    <r>
      <rPr>
        <sz val="10"/>
        <rFont val="Arial"/>
        <family val="2"/>
      </rPr>
      <t>Expert·e en héliotechnique</t>
    </r>
  </si>
  <si>
    <r>
      <rPr>
        <sz val="10"/>
        <rFont val="Arial"/>
        <family val="2"/>
      </rPr>
      <t>Expert·e en...</t>
    </r>
  </si>
  <si>
    <r>
      <rPr>
        <sz val="10"/>
        <rFont val="Arial"/>
        <family val="2"/>
      </rPr>
      <t>Personnel externe (qui n’est pas employé par le bénéficiaire en tant que personnel salarié assujetti à la sécurité sociale)</t>
    </r>
  </si>
  <si>
    <r>
      <rPr>
        <sz val="10"/>
        <rFont val="Arial"/>
        <family val="2"/>
      </rPr>
      <t>Marchés de conseil</t>
    </r>
  </si>
  <si>
    <r>
      <rPr>
        <sz val="10"/>
        <rFont val="Arial"/>
        <family val="2"/>
      </rPr>
      <t>Entreprises externes (transport en bus p. ex.)</t>
    </r>
  </si>
  <si>
    <r>
      <rPr>
        <b/>
        <i/>
        <sz val="12"/>
        <color indexed="8"/>
        <rFont val="Arial"/>
        <family val="2"/>
      </rPr>
      <t>Frais de transport / de voyage</t>
    </r>
  </si>
  <si>
    <r>
      <t>Les frais de voyage incluent généralement les frais de transport de tout type, les côuts réel des nuitées, les indemnités journalières de subsistance, les frais de visa. Les autres coûts doivent être indiqués à part.  Le décompte de ces frais est effectué sur la base de factures et/ou des directives du bénéficiaire relatives au remboursement des frais de mission et de déplacement et/ou de prescriptions légales (p. ex. loi fédérale sur les frais de voyage (</t>
    </r>
    <r>
      <rPr>
        <i/>
        <sz val="10"/>
        <rFont val="Arial Cyr"/>
      </rPr>
      <t>Bundesreisekostengesetz</t>
    </r>
    <r>
      <rPr>
        <sz val="10"/>
        <rFont val="Arial Cyr"/>
        <charset val="204"/>
      </rPr>
      <t>). Une répartition en différents groupes de personnes n’est pas souhaitable.
Veuillez ne pas mentionner de quantité pour les vols : tout écart nécessiterait l’établissement d’avenants, et le nombre de vols sera vérifié en cas d’audit.</t>
    </r>
  </si>
  <si>
    <r>
      <rPr>
        <sz val="10"/>
        <rFont val="Arial"/>
        <family val="2"/>
      </rPr>
      <t>Vols internationaux</t>
    </r>
  </si>
  <si>
    <r>
      <rPr>
        <sz val="10"/>
        <rFont val="Arial"/>
        <family val="2"/>
      </rPr>
      <t>unité</t>
    </r>
  </si>
  <si>
    <r>
      <rPr>
        <sz val="10"/>
        <rFont val="Arial"/>
        <family val="2"/>
      </rPr>
      <t>Vols nationaux</t>
    </r>
  </si>
  <si>
    <r>
      <rPr>
        <sz val="10"/>
        <rFont val="Arial"/>
        <family val="2"/>
      </rPr>
      <t>Frais occasionnés par les voyages internationaux (indemnités journalières/d’hébergement, moyens de transport, visas, vaccins requis)</t>
    </r>
  </si>
  <si>
    <r>
      <rPr>
        <sz val="10"/>
        <rFont val="Arial"/>
        <family val="2"/>
      </rPr>
      <t>Frais occasionnés par les voyages nationaux (indemnités journalières/d’hébergement, moyens de transport)</t>
    </r>
  </si>
  <si>
    <r>
      <rPr>
        <sz val="10"/>
        <rFont val="Arial"/>
        <family val="2"/>
      </rPr>
      <t>Frais de transport de marchandises</t>
    </r>
  </si>
  <si>
    <r>
      <rPr>
        <sz val="10"/>
        <rFont val="Arial"/>
        <family val="2"/>
      </rPr>
      <t>Frais de voyage des participant·e·s aux ateliers</t>
    </r>
  </si>
  <si>
    <t>4. Co2 Kompensationen</t>
  </si>
  <si>
    <t>möglicherweise erstmal raus</t>
  </si>
  <si>
    <r>
      <rPr>
        <b/>
        <i/>
        <sz val="12"/>
        <color indexed="8"/>
        <rFont val="Arial"/>
        <family val="2"/>
      </rPr>
      <t>Achat de matériels et équipements</t>
    </r>
  </si>
  <si>
    <t xml:space="preserve">Les biens dont l’achat sera justifié par une seule et même facture doivent être portés sur une ligne du budget. Les matériels informatiques, p. ex., peuvent figurer sur une ligne ; dans ce cas, il faut préciser entre parenthèses les différents biens donc l'achat est prévu. Pour les médicaments et les pesticides et les engrais minéraux, davantage de détails sont nécessaires pour l’obtention de la validation. </t>
  </si>
  <si>
    <r>
      <rPr>
        <sz val="10"/>
        <rFont val="Arial"/>
        <family val="2"/>
      </rPr>
      <t>Matériel informatique (ordinateur portable, imprimante, rétroprojecteur, accessoires)</t>
    </r>
  </si>
  <si>
    <r>
      <rPr>
        <sz val="10"/>
        <rFont val="Arial"/>
        <family val="2"/>
      </rPr>
      <t>achat</t>
    </r>
  </si>
  <si>
    <r>
      <rPr>
        <sz val="10"/>
        <rFont val="Arial"/>
        <family val="2"/>
      </rPr>
      <t>Équipement photographique (appareil photo et accessoires)</t>
    </r>
  </si>
  <si>
    <r>
      <rPr>
        <sz val="10"/>
        <rFont val="Arial"/>
        <family val="2"/>
      </rPr>
      <t>Machine XY (indiquer précisément de quelle machine il s’agit, mais sans mentionner le modèle ni la marque !)</t>
    </r>
  </si>
  <si>
    <r>
      <rPr>
        <sz val="10"/>
        <rFont val="Arial"/>
        <family val="2"/>
      </rPr>
      <t>Mobilier (bureaux, chaises, armoires)</t>
    </r>
  </si>
  <si>
    <r>
      <rPr>
        <sz val="10"/>
        <rFont val="Arial"/>
        <family val="2"/>
      </rPr>
      <t>Indiquer précisément les véhicules et leur type :  p. ex. voiture électriques, SUV blindé, scooter, etc.</t>
    </r>
  </si>
  <si>
    <r>
      <rPr>
        <sz val="10"/>
        <rFont val="Arial"/>
        <family val="2"/>
      </rPr>
      <t>Téléphones portables</t>
    </r>
  </si>
  <si>
    <r>
      <rPr>
        <b/>
        <i/>
        <sz val="12"/>
        <color indexed="8"/>
        <rFont val="Arial"/>
        <family val="2"/>
      </rPr>
      <t>Autres frais / Consommables</t>
    </r>
  </si>
  <si>
    <r>
      <t>Veuillez noter que les coûts indirects relèvent de la catégorie des frais administratifs généraux. Seuls des coûts directs peuvent être portés sur les lignes du budget.
Si des frais de location sont indiqués, seuls les coûts directs, autrement dit les loyers nets, peuvent être calculés. Les frais annexes (charges) sont à prendre en compte comme coûts indirects et à intégrer aux frais administratifs généraux</t>
    </r>
    <r>
      <rPr>
        <sz val="10"/>
        <rFont val="Arial Cyr"/>
      </rPr>
      <t>.                                                                      
Contrairement aux biens matériels, que l’on utilise sur de longues périodes, les consommables sont des biens qui s’épuisent au fur et à mesure de l’usage, comme p. ex. le papier ou les recharges d’encre pour imprimante.</t>
    </r>
  </si>
  <si>
    <r>
      <rPr>
        <sz val="10"/>
        <rFont val="Arial"/>
        <family val="2"/>
      </rPr>
      <t>Fournitures de bureau (papier pour imprimante, recharges d’encre, matériel d’écriture)</t>
    </r>
  </si>
  <si>
    <r>
      <rPr>
        <sz val="10"/>
        <rFont val="Arial"/>
        <family val="2"/>
      </rPr>
      <t>Logiciels informatiques, licences</t>
    </r>
  </si>
  <si>
    <r>
      <rPr>
        <sz val="10"/>
        <rFont val="Arial"/>
        <family val="2"/>
      </rPr>
      <t>Matériel d’emballage pour xxx</t>
    </r>
  </si>
  <si>
    <r>
      <rPr>
        <sz val="10"/>
        <rFont val="Arial"/>
        <family val="2"/>
      </rPr>
      <t>Matériel de laboratoire</t>
    </r>
  </si>
  <si>
    <r>
      <rPr>
        <sz val="10"/>
        <rFont val="Arial"/>
        <family val="2"/>
      </rPr>
      <t>Produits d’hygiène</t>
    </r>
  </si>
  <si>
    <r>
      <rPr>
        <sz val="10"/>
        <rFont val="Arial"/>
        <family val="2"/>
      </rPr>
      <t>Outils</t>
    </r>
  </si>
  <si>
    <r>
      <rPr>
        <sz val="10"/>
        <rFont val="Arial"/>
        <family val="2"/>
      </rPr>
      <t>Eau</t>
    </r>
  </si>
  <si>
    <r>
      <rPr>
        <sz val="10"/>
        <rFont val="Arial"/>
        <family val="2"/>
      </rPr>
      <t>Dépliants / matériel publicitaire</t>
    </r>
  </si>
  <si>
    <r>
      <rPr>
        <sz val="10"/>
        <rFont val="Arial"/>
        <family val="2"/>
      </rPr>
      <t>Frais de téléphone, cartes téléphoniques, etc.</t>
    </r>
  </si>
  <si>
    <r>
      <rPr>
        <sz val="10"/>
        <color indexed="8"/>
        <rFont val="Arial"/>
        <family val="2"/>
      </rPr>
      <t>Location de bureaux au prorata, p. ex. 1 salle, xxx m</t>
    </r>
    <r>
      <rPr>
        <vertAlign val="superscript"/>
        <sz val="10"/>
        <color indexed="8"/>
        <rFont val="Arial"/>
        <family val="2"/>
      </rPr>
      <t>2</t>
    </r>
  </si>
  <si>
    <t>Fonds destinés au soutien direct de tiers destinataires
(Remarque : cette ligne budgétaire concerne de préférence les contributions en nature à des tiers destinataires. Dans le cas de soutiens financières, il est nécessaire d'indiquer clairement comment les paiements et la réception des paiements seront prouvés. La procédure de sélection des tiers destinataires doit être expliquée en détail dans la description du projet.)</t>
  </si>
  <si>
    <t xml:space="preserve">Veuillez observer la remarque figurant dans la ligne du budget. Il faut s’entendre sur les justificatifs dans le budget et présenter les critères de sélection dans la description du projet. Important : il ne s’agit en l’occurrence que de destinataires à qui profite le projet du bénéficiaire dans le cadre, p. ex., d’une promotion de start-up, d’une promotion d’initiatives, de mesures « espèces contre travail », de concours de promotion, de bourses et autres. Il est nécessaire de s’entendre sur les justificatifs. Concernant les détails, il faut prendre conseil auprès de l'unité en charge de la gestion des contrats. </t>
  </si>
  <si>
    <t>« Espèces contre travail »</t>
  </si>
  <si>
    <t>personne</t>
  </si>
  <si>
    <r>
      <rPr>
        <sz val="10"/>
        <rFont val="Arial"/>
        <family val="2"/>
      </rPr>
      <t>jours</t>
    </r>
  </si>
  <si>
    <t>Cette catégorie des côuts/ ligne budgétaire est réservée aux grandes organisations internationales. Les coûts locaux partiels du projet ne sont éligibles que s'ils sont justifiés par un auditeur - engagé/mandaté par le bénéficiaire - avant la signature du contrat. Cela correspond aux frais de bureau partagés précédents (Shared Office Costs). Dans ce cas, la facturation/ le remboursement se fait au pourcentage ou au forfait en fonction de la preuve d'audit. Si un rapport d'audit n'est pas disponible avant la conclusion du contrat, les coûts locaux du projet doivent être justifiés en tant que coûts directs avec des justificatifs individuels.</t>
  </si>
  <si>
    <r>
      <rPr>
        <sz val="10"/>
        <color indexed="8"/>
        <rFont val="Arial"/>
        <family val="2"/>
      </rPr>
      <t>%</t>
    </r>
  </si>
  <si>
    <r>
      <rPr>
        <sz val="10"/>
        <color indexed="8"/>
        <rFont val="Arial"/>
        <family val="2"/>
      </rPr>
      <t>unité</t>
    </r>
  </si>
  <si>
    <r>
      <rPr>
        <sz val="10"/>
        <color indexed="8"/>
        <rFont val="Arial"/>
        <family val="2"/>
      </rPr>
      <t xml:space="preserve">forfait </t>
    </r>
  </si>
  <si>
    <r>
      <rPr>
        <sz val="10"/>
        <color indexed="8"/>
        <rFont val="Arial"/>
        <family val="2"/>
      </rPr>
      <t>par mois</t>
    </r>
  </si>
  <si>
    <r>
      <rPr>
        <b/>
        <i/>
        <sz val="12"/>
        <color indexed="8"/>
        <rFont val="Arial"/>
        <family val="2"/>
      </rPr>
      <t xml:space="preserve">Frais administratifs généraux </t>
    </r>
  </si>
  <si>
    <t xml:space="preserve">Les frais administratifs généraux devraient s’élever à 0 % étant donné qu’ils sont normalement pris en charge par le bénéficiaire du financement en tant que contribution propre. Si une telle prise en charge n’est pas possible, la GIZ peut prendre en charge une petite partie des frais administratifs généraux. La nature et le montant des frais sont vérifiés le cas échéant par un·e expert·e-comptable. Si les frais généraux d'administration se rapportent à un plus petit nombre de lignes budgétaires, il est nécessaire d'en informer la gestion des contrats. </t>
  </si>
  <si>
    <t/>
  </si>
  <si>
    <t xml:space="preserve">Il s’agit d'un transfert des fonds à un tiers bénéficiare (co-bénéficiaires). Ce sont des partenaires qui mettent en œuvre une partie du projet en toute autonomie. Il faut soumettre un budget séparé, et une évaluation des capacités commerciales et juridiques (portant seulement sur les critères personnalité juridique et statut d’utilité publique) doit être réalisée par le projet de la GIZ. </t>
  </si>
  <si>
    <t xml:space="preserve">Anteile in Prozent </t>
  </si>
  <si>
    <t>Contribution propre / Financement par des tiers</t>
  </si>
  <si>
    <t xml:space="preserve">N’indiquez ici que la valeur globale de la contribution propre / du financement par des tiers. Une description succincte des cofinancements doit être intégrée à la description du projet. </t>
  </si>
  <si>
    <r>
      <rPr>
        <sz val="10"/>
        <color indexed="8"/>
        <rFont val="Arial"/>
        <family val="2"/>
      </rPr>
      <t>ABC (contribution propre)</t>
    </r>
  </si>
  <si>
    <t>DEF (financement par de tiers)</t>
  </si>
  <si>
    <r>
      <rPr>
        <b/>
        <sz val="16"/>
        <color indexed="8"/>
        <rFont val="Arial"/>
        <family val="2"/>
      </rPr>
      <t>En cas d’avenants : veuillez procéder aux ajustements budgétaires sur la base du dernier budget convenu au contrat et noter les modifications en couleur. La GIZ ne peut pas prendre en charge les coûts dûs aux fluctuations monétaires.</t>
    </r>
  </si>
  <si>
    <r>
      <rPr>
        <sz val="10"/>
        <rFont val="Arial Cyr"/>
        <charset val="204"/>
      </rPr>
      <t xml:space="preserve">Dans la demande de modification du contrat, il convient d’expliciter les redéploiements budgétaires. L’augmentation des coûts de personnel en particulier doit être assortie d’une justification. </t>
    </r>
  </si>
  <si>
    <t>Sélectionner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</si>
</sst>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quot;;\-#,##0.00\ &quot;€&quot;"/>
    <numFmt numFmtId="165" formatCode="_-* #,##0.00\ &quot;€&quot;_-;\-* #,##0.00\ &quot;€&quot;_-;_-* &quot;-&quot;??\ &quot;€&quot;_-;_-@_-"/>
    <numFmt numFmtId="166" formatCode="_(&quot;$&quot;* #,##0.00_);_(&quot;$&quot;* \(#,##0.00\);_(&quot;$&quot;* &quot;-&quot;??_);_(@_)"/>
    <numFmt numFmtId="167" formatCode="_-* #,##0.00_р_._-;\-* #,##0.00_р_._-;_-* &quot;-&quot;??_р_._-;_-@_-"/>
    <numFmt numFmtId="168" formatCode="#,##0.00_€"/>
  </numFmts>
  <fonts count="49">
    <font>
      <sz val="10"/>
      <name val="Arial Cyr"/>
    </font>
    <font>
      <sz val="10"/>
      <name val="Arial Cyr"/>
    </font>
    <font>
      <sz val="10"/>
      <name val="Arial"/>
      <family val="2"/>
    </font>
    <font>
      <i/>
      <sz val="11"/>
      <color indexed="8"/>
      <name val="Arial"/>
      <family val="2"/>
    </font>
    <font>
      <b/>
      <i/>
      <sz val="11"/>
      <color indexed="8"/>
      <name val="Arial"/>
      <family val="2"/>
    </font>
    <font>
      <b/>
      <i/>
      <sz val="14"/>
      <color indexed="8"/>
      <name val="Arial"/>
      <family val="2"/>
    </font>
    <font>
      <b/>
      <sz val="14"/>
      <color indexed="8"/>
      <name val="Arial"/>
      <family val="2"/>
    </font>
    <font>
      <b/>
      <sz val="12"/>
      <name val="Arial"/>
      <family val="2"/>
    </font>
    <font>
      <b/>
      <sz val="14"/>
      <name val="Arial"/>
      <family val="2"/>
    </font>
    <font>
      <b/>
      <sz val="11"/>
      <name val="Arial"/>
      <family val="2"/>
    </font>
    <font>
      <sz val="14"/>
      <name val="Arial"/>
      <family val="2"/>
    </font>
    <font>
      <b/>
      <sz val="10"/>
      <color indexed="8"/>
      <name val="Arial"/>
      <family val="2"/>
    </font>
    <font>
      <sz val="10"/>
      <color indexed="8"/>
      <name val="Arial"/>
      <family val="2"/>
    </font>
    <font>
      <sz val="12"/>
      <name val="Arial"/>
      <family val="2"/>
    </font>
    <font>
      <b/>
      <sz val="14"/>
      <name val="Arial Cyr"/>
    </font>
    <font>
      <sz val="11"/>
      <name val="Arial"/>
      <family val="2"/>
    </font>
    <font>
      <b/>
      <sz val="12"/>
      <color indexed="8"/>
      <name val="Arial"/>
      <family val="2"/>
    </font>
    <font>
      <b/>
      <i/>
      <sz val="12"/>
      <color indexed="8"/>
      <name val="Arial"/>
      <family val="2"/>
    </font>
    <font>
      <sz val="10"/>
      <name val="Arial Cyr"/>
      <charset val="204"/>
    </font>
    <font>
      <sz val="11"/>
      <name val="Segoe UI"/>
      <family val="2"/>
    </font>
    <font>
      <b/>
      <sz val="14"/>
      <name val="Arial Cyr"/>
      <charset val="204"/>
    </font>
    <font>
      <sz val="8"/>
      <color indexed="8"/>
      <name val="Arial"/>
      <family val="2"/>
    </font>
    <font>
      <sz val="11"/>
      <name val="Arial Cyr"/>
    </font>
    <font>
      <b/>
      <sz val="16"/>
      <color indexed="8"/>
      <name val="Arial"/>
      <family val="2"/>
    </font>
    <font>
      <b/>
      <sz val="10"/>
      <name val="Arial"/>
      <family val="2"/>
    </font>
    <font>
      <b/>
      <i/>
      <sz val="15"/>
      <color indexed="8"/>
      <name val="Arial"/>
      <family val="2"/>
    </font>
    <font>
      <sz val="15"/>
      <color indexed="8"/>
      <name val="Arial"/>
      <family val="2"/>
    </font>
    <font>
      <b/>
      <sz val="16"/>
      <name val="Arial"/>
      <family val="2"/>
    </font>
    <font>
      <i/>
      <sz val="10"/>
      <color indexed="8"/>
      <name val="Arial"/>
      <family val="2"/>
    </font>
    <font>
      <i/>
      <sz val="10"/>
      <name val="Arial Cyr"/>
    </font>
    <font>
      <vertAlign val="superscript"/>
      <sz val="10"/>
      <color indexed="8"/>
      <name val="Arial"/>
      <family val="2"/>
    </font>
    <font>
      <sz val="10"/>
      <color theme="0"/>
      <name val="Arial"/>
      <family val="2"/>
    </font>
    <font>
      <sz val="10"/>
      <color theme="1"/>
      <name val="Arial"/>
      <family val="2"/>
    </font>
    <font>
      <b/>
      <sz val="10"/>
      <color theme="1"/>
      <name val="Arial"/>
      <family val="2"/>
    </font>
    <font>
      <sz val="10"/>
      <color rgb="FFFFFFFF"/>
      <name val="Arial"/>
      <family val="2"/>
    </font>
    <font>
      <sz val="14"/>
      <color rgb="FFFFFFFF"/>
      <name val="Arial"/>
      <family val="2"/>
    </font>
    <font>
      <b/>
      <sz val="16"/>
      <color rgb="FF000000"/>
      <name val="Arial"/>
      <family val="2"/>
    </font>
    <font>
      <b/>
      <i/>
      <sz val="14"/>
      <color rgb="FF000000"/>
      <name val="Arial"/>
      <family val="2"/>
    </font>
    <font>
      <b/>
      <sz val="14"/>
      <color rgb="FF000000"/>
      <name val="Arial"/>
      <family val="2"/>
    </font>
    <font>
      <b/>
      <i/>
      <sz val="12"/>
      <color rgb="FF000000"/>
      <name val="Arial"/>
      <family val="2"/>
    </font>
    <font>
      <sz val="10"/>
      <color rgb="FF000000"/>
      <name val="Arial"/>
      <family val="2"/>
    </font>
    <font>
      <sz val="10"/>
      <color theme="0" tint="-0.14999847407452621"/>
      <name val="Arial"/>
      <family val="2"/>
    </font>
    <font>
      <b/>
      <i/>
      <sz val="10"/>
      <color indexed="8"/>
      <name val="Arial"/>
      <family val="2"/>
    </font>
    <font>
      <sz val="12"/>
      <color theme="1"/>
      <name val="Arial"/>
      <family val="2"/>
    </font>
    <font>
      <i/>
      <sz val="11"/>
      <color rgb="FF000000"/>
      <name val="Arial"/>
      <family val="2"/>
    </font>
    <font>
      <sz val="12"/>
      <color rgb="FFFFFFFF"/>
      <name val="Arial"/>
      <family val="2"/>
    </font>
    <font>
      <sz val="14"/>
      <name val="Arial Cyr"/>
      <charset val="204"/>
    </font>
    <font>
      <sz val="14"/>
      <name val="Segoe UI"/>
      <family val="2"/>
    </font>
    <font>
      <b/>
      <sz val="11"/>
      <color rgb="FFFF0000"/>
      <name val="Arial"/>
      <family val="2"/>
    </font>
  </fonts>
  <fills count="15">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3" tint="0.79998168889431442"/>
        <bgColor rgb="FF000000"/>
      </patternFill>
    </fill>
    <fill>
      <patternFill patternType="solid">
        <fgColor theme="0"/>
        <bgColor rgb="FF000000"/>
      </patternFill>
    </fill>
  </fills>
  <borders count="79">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top style="thin">
        <color indexed="64"/>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medium">
        <color indexed="64"/>
      </top>
      <bottom style="medium">
        <color indexed="64"/>
      </bottom>
      <diagonal/>
    </border>
    <border>
      <left/>
      <right style="thick">
        <color indexed="64"/>
      </right>
      <top/>
      <bottom style="thin">
        <color indexed="64"/>
      </bottom>
      <diagonal/>
    </border>
    <border>
      <left style="medium">
        <color indexed="64"/>
      </left>
      <right style="thick">
        <color indexed="64"/>
      </right>
      <top/>
      <bottom style="thin">
        <color indexed="64"/>
      </bottom>
      <diagonal/>
    </border>
    <border>
      <left/>
      <right style="thick">
        <color indexed="64"/>
      </right>
      <top style="medium">
        <color indexed="64"/>
      </top>
      <bottom style="medium">
        <color indexed="64"/>
      </bottom>
      <diagonal/>
    </border>
    <border>
      <left/>
      <right style="thick">
        <color indexed="64"/>
      </right>
      <top style="medium">
        <color indexed="64"/>
      </top>
      <bottom style="thin">
        <color indexed="64"/>
      </bottom>
      <diagonal/>
    </border>
    <border>
      <left/>
      <right style="thick">
        <color indexed="64"/>
      </right>
      <top style="thin">
        <color indexed="64"/>
      </top>
      <bottom style="medium">
        <color indexed="64"/>
      </bottom>
      <diagonal/>
    </border>
    <border>
      <left style="medium">
        <color indexed="64"/>
      </left>
      <right/>
      <top style="medium">
        <color indexed="64"/>
      </top>
      <bottom style="thin">
        <color indexed="64"/>
      </bottom>
      <diagonal/>
    </border>
    <border>
      <left style="thick">
        <color indexed="64"/>
      </left>
      <right/>
      <top style="thick">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diagonal/>
    </border>
    <border>
      <left style="thick">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ck">
        <color indexed="64"/>
      </left>
      <right style="medium">
        <color indexed="64"/>
      </right>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style="thick">
        <color indexed="64"/>
      </bottom>
      <diagonal/>
    </border>
    <border>
      <left style="thin">
        <color indexed="64"/>
      </left>
      <right/>
      <top/>
      <bottom/>
      <diagonal/>
    </border>
    <border>
      <left style="thick">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medium">
        <color rgb="FF000000"/>
      </left>
      <right style="medium">
        <color rgb="FF000000"/>
      </right>
      <top style="medium">
        <color rgb="FF000000"/>
      </top>
      <bottom style="thin">
        <color indexed="64"/>
      </bottom>
      <diagonal/>
    </border>
    <border>
      <left/>
      <right/>
      <top style="medium">
        <color rgb="FF000000"/>
      </top>
      <bottom style="thin">
        <color indexed="64"/>
      </bottom>
      <diagonal/>
    </border>
    <border>
      <left style="medium">
        <color rgb="FF000000"/>
      </left>
      <right style="medium">
        <color rgb="FF000000"/>
      </right>
      <top/>
      <bottom style="thin">
        <color indexed="64"/>
      </bottom>
      <diagonal/>
    </border>
    <border>
      <left style="medium">
        <color rgb="FF000000"/>
      </left>
      <right/>
      <top style="thin">
        <color indexed="64"/>
      </top>
      <bottom style="thin">
        <color indexed="64"/>
      </bottom>
      <diagonal/>
    </border>
    <border>
      <left style="medium">
        <color rgb="FF000000"/>
      </left>
      <right/>
      <top style="medium">
        <color rgb="FF000000"/>
      </top>
      <bottom style="thin">
        <color indexed="64"/>
      </bottom>
      <diagonal/>
    </border>
    <border>
      <left style="medium">
        <color rgb="FF000000"/>
      </left>
      <right/>
      <top/>
      <bottom style="thin">
        <color indexed="64"/>
      </bottom>
      <diagonal/>
    </border>
    <border>
      <left style="medium">
        <color rgb="FF000000"/>
      </left>
      <right/>
      <top style="thin">
        <color rgb="FF000000"/>
      </top>
      <bottom style="thin">
        <color rgb="FF000000"/>
      </bottom>
      <diagonal/>
    </border>
    <border>
      <left style="medium">
        <color rgb="FF000000"/>
      </left>
      <right style="medium">
        <color indexed="64"/>
      </right>
      <top style="medium">
        <color indexed="64"/>
      </top>
      <bottom style="thin">
        <color indexed="64"/>
      </bottom>
      <diagonal/>
    </border>
    <border>
      <left style="medium">
        <color rgb="FF000000"/>
      </left>
      <right style="medium">
        <color indexed="64"/>
      </right>
      <top/>
      <bottom style="thin">
        <color indexed="64"/>
      </bottom>
      <diagonal/>
    </border>
    <border>
      <left/>
      <right style="thick">
        <color indexed="64"/>
      </right>
      <top style="medium">
        <color rgb="FF000000"/>
      </top>
      <bottom style="thin">
        <color indexed="64"/>
      </bottom>
      <diagonal/>
    </border>
    <border>
      <left style="thin">
        <color rgb="FF000000"/>
      </left>
      <right/>
      <top style="medium">
        <color indexed="64"/>
      </top>
      <bottom style="medium">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indexed="64"/>
      </bottom>
      <diagonal/>
    </border>
    <border>
      <left/>
      <right style="thin">
        <color rgb="FF000000"/>
      </right>
      <top/>
      <bottom style="thin">
        <color indexed="64"/>
      </bottom>
      <diagonal/>
    </border>
    <border>
      <left/>
      <right/>
      <top style="medium">
        <color indexed="64"/>
      </top>
      <bottom style="medium">
        <color rgb="FF000000"/>
      </bottom>
      <diagonal/>
    </border>
    <border>
      <left/>
      <right style="thick">
        <color indexed="64"/>
      </right>
      <top style="medium">
        <color indexed="64"/>
      </top>
      <bottom style="medium">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s>
  <cellStyleXfs count="8">
    <xf numFmtId="0" fontId="0" fillId="0" borderId="0"/>
    <xf numFmtId="167" fontId="1" fillId="0" borderId="0" applyFont="0" applyFill="0" applyBorder="0" applyAlignment="0" applyProtection="0"/>
    <xf numFmtId="167"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165" fontId="1" fillId="0" borderId="0" applyFont="0" applyFill="0" applyBorder="0" applyAlignment="0" applyProtection="0"/>
    <xf numFmtId="0" fontId="18" fillId="0" borderId="0"/>
  </cellStyleXfs>
  <cellXfs count="368">
    <xf numFmtId="0" fontId="0" fillId="0" borderId="0" xfId="0"/>
    <xf numFmtId="0" fontId="2" fillId="0" borderId="0" xfId="0" applyFont="1"/>
    <xf numFmtId="0" fontId="8" fillId="0" borderId="1"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3" fillId="2" borderId="4" xfId="0" applyFont="1" applyFill="1" applyBorder="1" applyAlignment="1">
      <alignment horizontal="center"/>
    </xf>
    <xf numFmtId="0" fontId="10" fillId="0" borderId="0" xfId="0" applyFont="1"/>
    <xf numFmtId="0" fontId="12" fillId="0" borderId="5" xfId="0" applyFont="1" applyBorder="1" applyAlignment="1">
      <alignment horizontal="right" vertical="center" wrapText="1"/>
    </xf>
    <xf numFmtId="0" fontId="2" fillId="0" borderId="0" xfId="0" applyFont="1" applyAlignment="1">
      <alignment vertical="center"/>
    </xf>
    <xf numFmtId="0" fontId="8" fillId="0" borderId="6" xfId="0" applyFont="1" applyBorder="1" applyAlignment="1">
      <alignment horizontal="center" vertical="center" wrapText="1"/>
    </xf>
    <xf numFmtId="0" fontId="2" fillId="0" borderId="0" xfId="0" applyFont="1" applyAlignment="1">
      <alignment wrapText="1"/>
    </xf>
    <xf numFmtId="0" fontId="12" fillId="3" borderId="58" xfId="0" applyFont="1" applyFill="1" applyBorder="1" applyAlignment="1" applyProtection="1">
      <alignment vertical="center" wrapText="1"/>
      <protection locked="0"/>
    </xf>
    <xf numFmtId="1" fontId="2" fillId="3" borderId="59" xfId="0" applyNumberFormat="1" applyFont="1" applyFill="1" applyBorder="1" applyAlignment="1" applyProtection="1">
      <alignment horizontal="center"/>
      <protection locked="0"/>
    </xf>
    <xf numFmtId="0" fontId="2" fillId="3" borderId="58" xfId="0" applyFont="1" applyFill="1" applyBorder="1" applyAlignment="1" applyProtection="1">
      <alignment horizontal="center"/>
      <protection locked="0"/>
    </xf>
    <xf numFmtId="0" fontId="2" fillId="3" borderId="59" xfId="0" applyFont="1" applyFill="1" applyBorder="1" applyAlignment="1" applyProtection="1">
      <alignment horizontal="center"/>
      <protection locked="0"/>
    </xf>
    <xf numFmtId="0" fontId="12" fillId="3" borderId="60" xfId="0" applyFont="1" applyFill="1" applyBorder="1" applyAlignment="1" applyProtection="1">
      <alignment horizontal="left" vertical="center" wrapText="1"/>
      <protection locked="0"/>
    </xf>
    <xf numFmtId="1" fontId="2" fillId="3" borderId="7" xfId="0" applyNumberFormat="1" applyFont="1" applyFill="1" applyBorder="1" applyAlignment="1" applyProtection="1">
      <alignment horizontal="center"/>
      <protection locked="0"/>
    </xf>
    <xf numFmtId="0" fontId="2" fillId="3" borderId="60" xfId="0" applyFont="1" applyFill="1" applyBorder="1" applyAlignment="1" applyProtection="1">
      <alignment horizontal="center"/>
      <protection locked="0"/>
    </xf>
    <xf numFmtId="0" fontId="2" fillId="3" borderId="7" xfId="0" applyFont="1" applyFill="1" applyBorder="1" applyAlignment="1" applyProtection="1">
      <alignment horizontal="center"/>
      <protection locked="0"/>
    </xf>
    <xf numFmtId="1" fontId="2" fillId="3" borderId="61" xfId="0" applyNumberFormat="1" applyFont="1" applyFill="1" applyBorder="1" applyAlignment="1" applyProtection="1">
      <alignment horizontal="left"/>
      <protection locked="0"/>
    </xf>
    <xf numFmtId="0" fontId="12" fillId="3" borderId="5" xfId="0" applyFont="1" applyFill="1" applyBorder="1" applyAlignment="1" applyProtection="1">
      <alignment vertical="center" wrapText="1"/>
      <protection locked="0"/>
    </xf>
    <xf numFmtId="1" fontId="2" fillId="3" borderId="9" xfId="0" applyNumberFormat="1" applyFont="1" applyFill="1" applyBorder="1" applyAlignment="1" applyProtection="1">
      <alignment horizontal="center"/>
      <protection locked="0"/>
    </xf>
    <xf numFmtId="0" fontId="2" fillId="3" borderId="10" xfId="0" applyFont="1" applyFill="1" applyBorder="1" applyAlignment="1" applyProtection="1">
      <alignment horizontal="center"/>
      <protection locked="0"/>
    </xf>
    <xf numFmtId="0" fontId="2" fillId="3" borderId="11" xfId="0" applyFont="1" applyFill="1" applyBorder="1" applyAlignment="1" applyProtection="1">
      <alignment horizontal="center"/>
      <protection locked="0"/>
    </xf>
    <xf numFmtId="0" fontId="12" fillId="3" borderId="12" xfId="0" applyFont="1" applyFill="1" applyBorder="1" applyAlignment="1" applyProtection="1">
      <alignment vertical="center" wrapText="1"/>
      <protection locked="0"/>
    </xf>
    <xf numFmtId="0" fontId="2" fillId="3" borderId="13" xfId="0" applyFont="1" applyFill="1" applyBorder="1" applyAlignment="1" applyProtection="1">
      <alignment horizontal="center"/>
      <protection locked="0"/>
    </xf>
    <xf numFmtId="0" fontId="12" fillId="0" borderId="14" xfId="0" applyFont="1" applyBorder="1" applyAlignment="1">
      <alignment horizontal="right" vertical="center" wrapText="1"/>
    </xf>
    <xf numFmtId="0" fontId="3" fillId="2" borderId="4" xfId="0" applyFont="1" applyFill="1" applyBorder="1" applyAlignment="1">
      <alignment horizontal="right" vertical="center"/>
    </xf>
    <xf numFmtId="0" fontId="9" fillId="3" borderId="15" xfId="0" applyFont="1" applyFill="1" applyBorder="1" applyAlignment="1" applyProtection="1">
      <alignment horizontal="left" vertical="center" wrapText="1"/>
      <protection locked="0"/>
    </xf>
    <xf numFmtId="0" fontId="2" fillId="0" borderId="1" xfId="0" applyFont="1" applyBorder="1" applyAlignment="1">
      <alignment horizontal="right" vertical="center" wrapText="1"/>
    </xf>
    <xf numFmtId="0" fontId="17" fillId="2" borderId="16" xfId="0" applyFont="1" applyFill="1" applyBorder="1" applyAlignment="1">
      <alignment vertical="center"/>
    </xf>
    <xf numFmtId="0" fontId="17" fillId="2" borderId="16" xfId="0" applyFont="1" applyFill="1" applyBorder="1" applyAlignment="1">
      <alignment vertical="center" wrapText="1"/>
    </xf>
    <xf numFmtId="0" fontId="2" fillId="4" borderId="0" xfId="0" applyFont="1" applyFill="1"/>
    <xf numFmtId="0" fontId="7" fillId="4" borderId="0" xfId="0" applyFont="1" applyFill="1"/>
    <xf numFmtId="0" fontId="2" fillId="4" borderId="0" xfId="0" applyFont="1" applyFill="1" applyAlignment="1">
      <alignment vertical="center"/>
    </xf>
    <xf numFmtId="0" fontId="2" fillId="4" borderId="0" xfId="0" applyFont="1" applyFill="1" applyAlignment="1">
      <alignment wrapText="1"/>
    </xf>
    <xf numFmtId="0" fontId="10" fillId="4" borderId="0" xfId="0" applyFont="1" applyFill="1"/>
    <xf numFmtId="0" fontId="0" fillId="4" borderId="0" xfId="0" applyFill="1"/>
    <xf numFmtId="0" fontId="9" fillId="4" borderId="15" xfId="0" applyFont="1" applyFill="1" applyBorder="1" applyAlignment="1">
      <alignment horizontal="left" vertical="center"/>
    </xf>
    <xf numFmtId="0" fontId="9" fillId="4" borderId="4" xfId="0" applyFont="1" applyFill="1" applyBorder="1" applyAlignment="1">
      <alignment horizontal="left" vertical="center"/>
    </xf>
    <xf numFmtId="14" fontId="2" fillId="4" borderId="1" xfId="0" applyNumberFormat="1" applyFont="1" applyFill="1" applyBorder="1" applyAlignment="1">
      <alignment horizontal="center" vertical="center"/>
    </xf>
    <xf numFmtId="0" fontId="13" fillId="4" borderId="0" xfId="0" applyFont="1" applyFill="1" applyAlignment="1">
      <alignment horizontal="right"/>
    </xf>
    <xf numFmtId="0" fontId="31" fillId="4" borderId="0" xfId="0" applyFont="1" applyFill="1" applyAlignment="1">
      <alignment horizontal="center"/>
    </xf>
    <xf numFmtId="0" fontId="32" fillId="4" borderId="0" xfId="0" applyFont="1" applyFill="1"/>
    <xf numFmtId="0" fontId="33" fillId="0" borderId="0" xfId="0" applyFont="1" applyAlignment="1">
      <alignment horizontal="center" vertical="center" wrapText="1"/>
    </xf>
    <xf numFmtId="0" fontId="18" fillId="0" borderId="0" xfId="5"/>
    <xf numFmtId="0" fontId="18" fillId="4" borderId="0" xfId="5" applyFill="1"/>
    <xf numFmtId="0" fontId="22" fillId="4" borderId="0" xfId="0" applyFont="1" applyFill="1"/>
    <xf numFmtId="0" fontId="34" fillId="5" borderId="0" xfId="0" applyFont="1" applyFill="1"/>
    <xf numFmtId="0" fontId="35" fillId="5" borderId="0" xfId="0" applyFont="1" applyFill="1"/>
    <xf numFmtId="0" fontId="34" fillId="5" borderId="0" xfId="0" applyFont="1" applyFill="1" applyAlignment="1">
      <alignment vertical="center"/>
    </xf>
    <xf numFmtId="0" fontId="32" fillId="4" borderId="0" xfId="0" applyFont="1" applyFill="1" applyProtection="1">
      <protection locked="0"/>
    </xf>
    <xf numFmtId="0" fontId="12" fillId="3" borderId="62" xfId="0" applyFont="1" applyFill="1" applyBorder="1" applyAlignment="1" applyProtection="1">
      <alignment vertical="center" wrapText="1"/>
      <protection locked="0"/>
    </xf>
    <xf numFmtId="0" fontId="12" fillId="3" borderId="63" xfId="0" applyFont="1" applyFill="1" applyBorder="1" applyAlignment="1" applyProtection="1">
      <alignment horizontal="left" vertical="center" wrapText="1"/>
      <protection locked="0"/>
    </xf>
    <xf numFmtId="0" fontId="12" fillId="3" borderId="64" xfId="0" applyFont="1" applyFill="1" applyBorder="1" applyAlignment="1" applyProtection="1">
      <alignment vertical="center" wrapText="1"/>
      <protection locked="0"/>
    </xf>
    <xf numFmtId="0" fontId="12" fillId="3" borderId="17" xfId="0" applyFont="1" applyFill="1" applyBorder="1" applyAlignment="1" applyProtection="1">
      <alignment vertical="center" wrapText="1"/>
      <protection locked="0"/>
    </xf>
    <xf numFmtId="1" fontId="2" fillId="3" borderId="18" xfId="0" applyNumberFormat="1" applyFont="1" applyFill="1" applyBorder="1" applyAlignment="1" applyProtection="1">
      <alignment horizontal="center"/>
      <protection locked="0"/>
    </xf>
    <xf numFmtId="1" fontId="2" fillId="3" borderId="5" xfId="0" applyNumberFormat="1" applyFont="1" applyFill="1" applyBorder="1" applyAlignment="1" applyProtection="1">
      <alignment horizontal="center"/>
      <protection locked="0"/>
    </xf>
    <xf numFmtId="1" fontId="2" fillId="3" borderId="19" xfId="0" applyNumberFormat="1" applyFont="1" applyFill="1" applyBorder="1" applyAlignment="1" applyProtection="1">
      <alignment horizontal="center"/>
      <protection locked="0"/>
    </xf>
    <xf numFmtId="9" fontId="2" fillId="0" borderId="16" xfId="3" applyFont="1" applyFill="1" applyBorder="1" applyAlignment="1" applyProtection="1">
      <alignment horizontal="right" vertical="center"/>
    </xf>
    <xf numFmtId="9" fontId="2" fillId="0" borderId="4" xfId="3" applyFont="1" applyFill="1" applyBorder="1" applyAlignment="1" applyProtection="1">
      <alignment horizontal="right" vertical="center"/>
    </xf>
    <xf numFmtId="0" fontId="0" fillId="0" borderId="14" xfId="0" applyBorder="1" applyAlignment="1">
      <alignment horizontal="center" vertical="top"/>
    </xf>
    <xf numFmtId="0" fontId="0" fillId="0" borderId="14" xfId="0" applyBorder="1" applyAlignment="1">
      <alignment horizontal="center" vertical="top" wrapText="1"/>
    </xf>
    <xf numFmtId="0" fontId="0" fillId="0" borderId="20" xfId="0" applyBorder="1" applyAlignment="1">
      <alignment horizontal="center" vertical="top"/>
    </xf>
    <xf numFmtId="0" fontId="0" fillId="0" borderId="20" xfId="0" applyBorder="1" applyAlignment="1">
      <alignment horizontal="right" vertical="top"/>
    </xf>
    <xf numFmtId="0" fontId="36" fillId="0" borderId="0" xfId="0" applyFont="1" applyAlignment="1">
      <alignment vertical="center"/>
    </xf>
    <xf numFmtId="0" fontId="18" fillId="0" borderId="0" xfId="0" applyFont="1"/>
    <xf numFmtId="0" fontId="19" fillId="0" borderId="0" xfId="0" applyFont="1" applyAlignment="1">
      <alignment vertical="center" wrapText="1"/>
    </xf>
    <xf numFmtId="164" fontId="2" fillId="0" borderId="0" xfId="3" applyNumberFormat="1" applyFont="1" applyAlignment="1">
      <alignment wrapText="1"/>
    </xf>
    <xf numFmtId="0" fontId="8" fillId="0" borderId="0" xfId="0" applyFont="1" applyAlignment="1">
      <alignment horizontal="center" vertical="center" wrapText="1"/>
    </xf>
    <xf numFmtId="0" fontId="2" fillId="5" borderId="0" xfId="0" applyFont="1" applyFill="1"/>
    <xf numFmtId="0" fontId="10" fillId="5" borderId="0" xfId="0" applyFont="1" applyFill="1"/>
    <xf numFmtId="0" fontId="2" fillId="5" borderId="0" xfId="0" applyFont="1" applyFill="1" applyAlignment="1">
      <alignment vertical="center"/>
    </xf>
    <xf numFmtId="0" fontId="17" fillId="2" borderId="21" xfId="0" applyFont="1" applyFill="1" applyBorder="1" applyAlignment="1">
      <alignment vertical="center" wrapText="1"/>
    </xf>
    <xf numFmtId="0" fontId="17" fillId="2" borderId="15" xfId="0" applyFont="1" applyFill="1" applyBorder="1" applyAlignment="1">
      <alignment vertical="center"/>
    </xf>
    <xf numFmtId="0" fontId="17" fillId="2" borderId="4" xfId="0" applyFont="1" applyFill="1" applyBorder="1" applyAlignment="1">
      <alignment vertical="center"/>
    </xf>
    <xf numFmtId="0" fontId="12" fillId="3" borderId="22" xfId="0" applyFont="1" applyFill="1" applyBorder="1" applyAlignment="1" applyProtection="1">
      <alignment vertical="center" wrapText="1"/>
      <protection locked="0"/>
    </xf>
    <xf numFmtId="0" fontId="17" fillId="2" borderId="4" xfId="0" applyFont="1" applyFill="1" applyBorder="1" applyAlignment="1">
      <alignment vertical="center" wrapText="1"/>
    </xf>
    <xf numFmtId="0" fontId="2" fillId="0" borderId="16" xfId="0" applyFont="1" applyBorder="1" applyAlignment="1">
      <alignment horizontal="right" vertical="center" wrapText="1"/>
    </xf>
    <xf numFmtId="0" fontId="0" fillId="0" borderId="23" xfId="0" applyBorder="1" applyAlignment="1">
      <alignment horizontal="right" vertical="top"/>
    </xf>
    <xf numFmtId="0" fontId="12" fillId="0" borderId="22" xfId="0" applyFont="1" applyBorder="1" applyAlignment="1">
      <alignment horizontal="right" vertical="center" wrapText="1"/>
    </xf>
    <xf numFmtId="0" fontId="12" fillId="0" borderId="24" xfId="0" applyFont="1" applyBorder="1" applyAlignment="1">
      <alignment horizontal="right" vertical="center" wrapText="1"/>
    </xf>
    <xf numFmtId="0" fontId="12" fillId="3" borderId="65" xfId="0" applyFont="1" applyFill="1" applyBorder="1" applyAlignment="1" applyProtection="1">
      <alignment vertical="center" wrapText="1"/>
      <protection locked="0"/>
    </xf>
    <xf numFmtId="0" fontId="12" fillId="3" borderId="66" xfId="0" applyFont="1" applyFill="1" applyBorder="1" applyAlignment="1" applyProtection="1">
      <alignment vertical="center" wrapText="1"/>
      <protection locked="0"/>
    </xf>
    <xf numFmtId="0" fontId="0" fillId="3" borderId="20" xfId="0" applyFill="1" applyBorder="1" applyAlignment="1">
      <alignment horizontal="right" vertical="top"/>
    </xf>
    <xf numFmtId="4" fontId="2" fillId="0" borderId="0" xfId="0" applyNumberFormat="1" applyFont="1"/>
    <xf numFmtId="4" fontId="2" fillId="4" borderId="0" xfId="0" applyNumberFormat="1" applyFont="1" applyFill="1"/>
    <xf numFmtId="4" fontId="8" fillId="0" borderId="26" xfId="0" applyNumberFormat="1" applyFont="1" applyBorder="1" applyAlignment="1">
      <alignment horizontal="center" vertical="center" wrapText="1"/>
    </xf>
    <xf numFmtId="4" fontId="2" fillId="3" borderId="67" xfId="1" applyNumberFormat="1" applyFont="1" applyFill="1" applyBorder="1" applyAlignment="1" applyProtection="1">
      <alignment horizontal="right"/>
      <protection locked="0"/>
    </xf>
    <xf numFmtId="4" fontId="2" fillId="3" borderId="27" xfId="1" applyNumberFormat="1" applyFont="1" applyFill="1" applyBorder="1" applyAlignment="1" applyProtection="1">
      <alignment horizontal="right"/>
      <protection locked="0"/>
    </xf>
    <xf numFmtId="4" fontId="2" fillId="3" borderId="28" xfId="1" applyNumberFormat="1" applyFont="1" applyFill="1" applyBorder="1" applyAlignment="1" applyProtection="1">
      <alignment horizontal="right"/>
      <protection locked="0"/>
    </xf>
    <xf numFmtId="4" fontId="12" fillId="3" borderId="27" xfId="0" applyNumberFormat="1" applyFont="1" applyFill="1" applyBorder="1" applyAlignment="1" applyProtection="1">
      <alignment vertical="center" wrapText="1"/>
      <protection locked="0"/>
    </xf>
    <xf numFmtId="4" fontId="3" fillId="2" borderId="4" xfId="1" applyNumberFormat="1" applyFont="1" applyFill="1" applyBorder="1" applyAlignment="1" applyProtection="1">
      <alignment horizontal="right" vertical="center"/>
    </xf>
    <xf numFmtId="4" fontId="2" fillId="0" borderId="29" xfId="3" applyNumberFormat="1" applyFont="1" applyFill="1" applyBorder="1" applyAlignment="1" applyProtection="1">
      <alignment horizontal="right" vertical="center"/>
    </xf>
    <xf numFmtId="4" fontId="0" fillId="0" borderId="20" xfId="0" applyNumberFormat="1" applyBorder="1" applyAlignment="1">
      <alignment horizontal="right" vertical="top"/>
    </xf>
    <xf numFmtId="4" fontId="0" fillId="0" borderId="23" xfId="0" applyNumberFormat="1" applyBorder="1" applyAlignment="1">
      <alignment horizontal="center" vertical="top"/>
    </xf>
    <xf numFmtId="4" fontId="0" fillId="0" borderId="14" xfId="0" applyNumberFormat="1" applyBorder="1" applyAlignment="1">
      <alignment horizontal="center" vertical="top"/>
    </xf>
    <xf numFmtId="4" fontId="3" fillId="2" borderId="4" xfId="1" applyNumberFormat="1" applyFont="1" applyFill="1" applyBorder="1" applyAlignment="1" applyProtection="1">
      <alignment horizontal="center"/>
    </xf>
    <xf numFmtId="4" fontId="2" fillId="0" borderId="30" xfId="0" applyNumberFormat="1" applyFont="1" applyBorder="1" applyAlignment="1">
      <alignment horizontal="right" vertical="center"/>
    </xf>
    <xf numFmtId="4" fontId="2" fillId="0" borderId="31" xfId="0" applyNumberFormat="1" applyFont="1" applyBorder="1" applyAlignment="1">
      <alignment horizontal="right" vertical="center"/>
    </xf>
    <xf numFmtId="4" fontId="18" fillId="0" borderId="0" xfId="0" applyNumberFormat="1" applyFont="1"/>
    <xf numFmtId="16" fontId="2" fillId="3" borderId="5" xfId="0" applyNumberFormat="1" applyFont="1" applyFill="1" applyBorder="1" applyAlignment="1" applyProtection="1">
      <alignment horizontal="center"/>
      <protection locked="0"/>
    </xf>
    <xf numFmtId="0" fontId="2" fillId="6" borderId="0" xfId="0" applyFont="1" applyFill="1"/>
    <xf numFmtId="1" fontId="2" fillId="3" borderId="32" xfId="0" applyNumberFormat="1" applyFont="1" applyFill="1" applyBorder="1" applyAlignment="1" applyProtection="1">
      <alignment horizontal="center"/>
      <protection locked="0"/>
    </xf>
    <xf numFmtId="1" fontId="2" fillId="3" borderId="17" xfId="0" applyNumberFormat="1" applyFont="1" applyFill="1" applyBorder="1" applyAlignment="1" applyProtection="1">
      <alignment horizontal="center"/>
      <protection locked="0"/>
    </xf>
    <xf numFmtId="164" fontId="6" fillId="7" borderId="33" xfId="1" applyNumberFormat="1" applyFont="1" applyFill="1" applyBorder="1" applyAlignment="1" applyProtection="1">
      <alignment horizontal="right" vertical="center" wrapText="1"/>
    </xf>
    <xf numFmtId="0" fontId="12" fillId="3" borderId="60" xfId="0" applyFont="1" applyFill="1" applyBorder="1" applyAlignment="1" applyProtection="1">
      <alignment vertical="center" wrapText="1"/>
      <protection locked="0"/>
    </xf>
    <xf numFmtId="0" fontId="2" fillId="3" borderId="17" xfId="0" applyFont="1" applyFill="1" applyBorder="1" applyAlignment="1" applyProtection="1">
      <alignment horizontal="center" vertical="top"/>
      <protection locked="0"/>
    </xf>
    <xf numFmtId="0" fontId="9" fillId="3" borderId="0" xfId="0" applyFont="1" applyFill="1" applyAlignment="1" applyProtection="1">
      <alignment horizontal="left" vertical="center" wrapText="1"/>
      <protection locked="0"/>
    </xf>
    <xf numFmtId="0" fontId="9" fillId="3" borderId="20" xfId="0" applyFont="1" applyFill="1" applyBorder="1" applyAlignment="1" applyProtection="1">
      <alignment horizontal="left" vertical="center" wrapText="1"/>
      <protection locked="0"/>
    </xf>
    <xf numFmtId="0" fontId="9" fillId="3" borderId="1" xfId="0" applyFont="1" applyFill="1" applyBorder="1" applyAlignment="1" applyProtection="1">
      <alignment horizontal="left" vertical="center" wrapText="1"/>
      <protection locked="0"/>
    </xf>
    <xf numFmtId="0" fontId="9" fillId="3" borderId="36" xfId="0" applyFont="1" applyFill="1" applyBorder="1" applyAlignment="1" applyProtection="1">
      <alignment horizontal="left" vertical="center" wrapText="1"/>
      <protection locked="0"/>
    </xf>
    <xf numFmtId="0" fontId="2" fillId="4" borderId="37" xfId="0" applyFont="1" applyFill="1" applyBorder="1"/>
    <xf numFmtId="0" fontId="24" fillId="3" borderId="15" xfId="0" applyFont="1" applyFill="1" applyBorder="1" applyAlignment="1" applyProtection="1">
      <alignment horizontal="left" vertical="center" wrapText="1"/>
      <protection locked="0"/>
    </xf>
    <xf numFmtId="0" fontId="24" fillId="3" borderId="35" xfId="0" applyFont="1" applyFill="1" applyBorder="1" applyAlignment="1" applyProtection="1">
      <alignment horizontal="left" vertical="center" wrapText="1"/>
      <protection locked="0"/>
    </xf>
    <xf numFmtId="0" fontId="26" fillId="4" borderId="0" xfId="0" applyFont="1" applyFill="1" applyAlignment="1" applyProtection="1">
      <alignment vertical="center" wrapText="1"/>
      <protection locked="0"/>
    </xf>
    <xf numFmtId="0" fontId="26" fillId="4" borderId="0" xfId="0" applyFont="1" applyFill="1" applyAlignment="1" applyProtection="1">
      <alignment horizontal="left" vertical="center" wrapText="1"/>
      <protection locked="0"/>
    </xf>
    <xf numFmtId="168" fontId="25" fillId="4" borderId="0" xfId="1" applyNumberFormat="1" applyFont="1" applyFill="1" applyBorder="1" applyAlignment="1" applyProtection="1">
      <alignment horizontal="right" vertical="center"/>
    </xf>
    <xf numFmtId="0" fontId="12" fillId="4" borderId="0" xfId="0" applyFont="1" applyFill="1" applyAlignment="1">
      <alignment horizontal="right" vertical="center" wrapText="1"/>
    </xf>
    <xf numFmtId="168" fontId="4" fillId="2" borderId="1" xfId="1" applyNumberFormat="1" applyFont="1" applyFill="1" applyBorder="1" applyAlignment="1" applyProtection="1"/>
    <xf numFmtId="9" fontId="2" fillId="3" borderId="7" xfId="3" applyFont="1" applyFill="1" applyBorder="1" applyAlignment="1" applyProtection="1">
      <alignment horizontal="center"/>
      <protection locked="0"/>
    </xf>
    <xf numFmtId="9" fontId="2" fillId="3" borderId="59" xfId="3" applyFont="1" applyFill="1" applyBorder="1" applyAlignment="1" applyProtection="1">
      <alignment horizontal="center"/>
      <protection locked="0"/>
    </xf>
    <xf numFmtId="9" fontId="2" fillId="3" borderId="60" xfId="3" applyFont="1" applyFill="1" applyBorder="1" applyAlignment="1" applyProtection="1">
      <alignment horizontal="center"/>
      <protection locked="0"/>
    </xf>
    <xf numFmtId="10" fontId="0" fillId="0" borderId="0" xfId="3" applyNumberFormat="1" applyFont="1"/>
    <xf numFmtId="10" fontId="5" fillId="7" borderId="33" xfId="0" applyNumberFormat="1" applyFont="1" applyFill="1" applyBorder="1" applyAlignment="1">
      <alignment vertical="center"/>
    </xf>
    <xf numFmtId="0" fontId="2" fillId="4" borderId="37" xfId="0" applyFont="1" applyFill="1" applyBorder="1" applyAlignment="1">
      <alignment wrapText="1"/>
    </xf>
    <xf numFmtId="0" fontId="5" fillId="4" borderId="37" xfId="0" applyFont="1" applyFill="1" applyBorder="1" applyAlignment="1">
      <alignment vertical="center"/>
    </xf>
    <xf numFmtId="0" fontId="18" fillId="4" borderId="0" xfId="0" applyFont="1" applyFill="1"/>
    <xf numFmtId="0" fontId="19" fillId="4" borderId="0" xfId="0" applyFont="1" applyFill="1" applyAlignment="1">
      <alignment vertical="center" wrapText="1"/>
    </xf>
    <xf numFmtId="0" fontId="2" fillId="4" borderId="0" xfId="0" applyFont="1" applyFill="1" applyProtection="1">
      <protection locked="0"/>
    </xf>
    <xf numFmtId="0" fontId="2" fillId="4" borderId="0" xfId="0" applyFont="1" applyFill="1" applyAlignment="1" applyProtection="1">
      <alignment vertical="center"/>
      <protection locked="0"/>
    </xf>
    <xf numFmtId="0" fontId="2" fillId="3" borderId="64" xfId="0" applyFont="1" applyFill="1" applyBorder="1" applyAlignment="1" applyProtection="1">
      <alignment vertical="center" wrapText="1"/>
      <protection locked="0"/>
    </xf>
    <xf numFmtId="0" fontId="2" fillId="3" borderId="12" xfId="0" applyFont="1" applyFill="1" applyBorder="1" applyAlignment="1" applyProtection="1">
      <alignment vertical="center" wrapText="1"/>
      <protection locked="0"/>
    </xf>
    <xf numFmtId="2" fontId="2" fillId="3" borderId="58" xfId="0" applyNumberFormat="1" applyFont="1" applyFill="1" applyBorder="1" applyAlignment="1" applyProtection="1">
      <alignment horizontal="center"/>
      <protection locked="0"/>
    </xf>
    <xf numFmtId="2" fontId="2" fillId="3" borderId="27" xfId="1" applyNumberFormat="1" applyFont="1" applyFill="1" applyBorder="1" applyAlignment="1" applyProtection="1">
      <alignment horizontal="right"/>
      <protection locked="0"/>
    </xf>
    <xf numFmtId="0" fontId="12" fillId="3" borderId="65" xfId="0" applyFont="1" applyFill="1" applyBorder="1" applyAlignment="1" applyProtection="1">
      <alignment horizontal="center" vertical="center" wrapText="1"/>
      <protection locked="0"/>
    </xf>
    <xf numFmtId="0" fontId="12" fillId="3" borderId="66" xfId="0" applyFont="1" applyFill="1" applyBorder="1" applyAlignment="1" applyProtection="1">
      <alignment horizontal="center" vertical="center" wrapText="1"/>
      <protection locked="0"/>
    </xf>
    <xf numFmtId="0" fontId="15" fillId="4" borderId="15" xfId="0" applyFont="1" applyFill="1" applyBorder="1" applyAlignment="1">
      <alignment horizontal="left" vertical="center" wrapText="1"/>
    </xf>
    <xf numFmtId="0" fontId="15" fillId="8" borderId="1" xfId="0" applyFont="1" applyFill="1" applyBorder="1" applyAlignment="1">
      <alignment horizontal="left" vertical="center" wrapText="1"/>
    </xf>
    <xf numFmtId="0" fontId="15" fillId="8" borderId="36" xfId="0" applyFont="1" applyFill="1" applyBorder="1" applyAlignment="1">
      <alignment horizontal="left" vertical="center" wrapText="1"/>
    </xf>
    <xf numFmtId="0" fontId="15" fillId="8" borderId="16" xfId="0" applyFont="1" applyFill="1" applyBorder="1" applyAlignment="1">
      <alignment horizontal="right" vertical="center" wrapText="1"/>
    </xf>
    <xf numFmtId="0" fontId="15" fillId="8" borderId="40" xfId="0" applyFont="1" applyFill="1" applyBorder="1" applyAlignment="1">
      <alignment horizontal="right" vertical="center" wrapText="1"/>
    </xf>
    <xf numFmtId="0" fontId="15" fillId="8" borderId="40" xfId="0" applyFont="1" applyFill="1" applyBorder="1" applyAlignment="1">
      <alignment horizontal="left" vertical="center" wrapText="1"/>
    </xf>
    <xf numFmtId="0" fontId="15" fillId="8" borderId="16" xfId="0" applyFont="1" applyFill="1" applyBorder="1" applyAlignment="1">
      <alignment horizontal="left" vertical="center" wrapText="1"/>
    </xf>
    <xf numFmtId="0" fontId="2" fillId="8" borderId="1" xfId="0" applyFont="1" applyFill="1" applyBorder="1" applyAlignment="1">
      <alignment horizontal="left" vertical="center" wrapText="1"/>
    </xf>
    <xf numFmtId="0" fontId="9" fillId="8" borderId="35" xfId="0" applyFont="1" applyFill="1" applyBorder="1" applyAlignment="1" applyProtection="1">
      <alignment vertical="center" wrapText="1"/>
      <protection locked="0"/>
    </xf>
    <xf numFmtId="0" fontId="2" fillId="9" borderId="16" xfId="0" applyFont="1" applyFill="1" applyBorder="1" applyAlignment="1">
      <alignment horizontal="center" vertical="center"/>
    </xf>
    <xf numFmtId="168" fontId="4" fillId="10" borderId="20" xfId="0" applyNumberFormat="1" applyFont="1" applyFill="1" applyBorder="1" applyAlignment="1">
      <alignment horizontal="right" vertical="center" wrapText="1"/>
    </xf>
    <xf numFmtId="168" fontId="4" fillId="10" borderId="23" xfId="0" applyNumberFormat="1" applyFont="1" applyFill="1" applyBorder="1" applyAlignment="1">
      <alignment horizontal="right" vertical="center" wrapText="1"/>
    </xf>
    <xf numFmtId="0" fontId="17" fillId="11" borderId="68" xfId="0" applyFont="1" applyFill="1" applyBorder="1" applyAlignment="1">
      <alignment horizontal="right" vertical="center" wrapText="1"/>
    </xf>
    <xf numFmtId="0" fontId="17" fillId="11" borderId="4" xfId="0" applyFont="1" applyFill="1" applyBorder="1" applyAlignment="1">
      <alignment horizontal="right" vertical="center" wrapText="1"/>
    </xf>
    <xf numFmtId="0" fontId="26" fillId="11" borderId="8" xfId="0" applyFont="1" applyFill="1" applyBorder="1" applyAlignment="1" applyProtection="1">
      <alignment vertical="center" wrapText="1"/>
      <protection locked="0"/>
    </xf>
    <xf numFmtId="14" fontId="2" fillId="4" borderId="35" xfId="0" applyNumberFormat="1" applyFont="1" applyFill="1" applyBorder="1" applyAlignment="1">
      <alignment horizontal="center" vertical="center"/>
    </xf>
    <xf numFmtId="4" fontId="17" fillId="11" borderId="29" xfId="0" applyNumberFormat="1" applyFont="1" applyFill="1" applyBorder="1" applyAlignment="1">
      <alignment horizontal="right" vertical="center" wrapText="1"/>
    </xf>
    <xf numFmtId="0" fontId="5" fillId="11" borderId="42" xfId="0" applyFont="1" applyFill="1" applyBorder="1" applyAlignment="1">
      <alignment horizontal="right" vertical="center"/>
    </xf>
    <xf numFmtId="4" fontId="5" fillId="11" borderId="43" xfId="0" applyNumberFormat="1" applyFont="1" applyFill="1" applyBorder="1" applyAlignment="1">
      <alignment horizontal="right" vertical="center"/>
    </xf>
    <xf numFmtId="164" fontId="6" fillId="11" borderId="44" xfId="1" applyNumberFormat="1" applyFont="1" applyFill="1" applyBorder="1" applyAlignment="1" applyProtection="1">
      <alignment horizontal="right" vertical="center"/>
    </xf>
    <xf numFmtId="0" fontId="15" fillId="0" borderId="0" xfId="0" applyFont="1" applyAlignment="1">
      <alignment vertical="top" wrapText="1"/>
    </xf>
    <xf numFmtId="0" fontId="9" fillId="0" borderId="0" xfId="0" applyFont="1" applyAlignment="1">
      <alignment vertical="center" wrapText="1"/>
    </xf>
    <xf numFmtId="0" fontId="5" fillId="11" borderId="33" xfId="0" applyFont="1" applyFill="1" applyBorder="1" applyAlignment="1">
      <alignment horizontal="right" vertical="center"/>
    </xf>
    <xf numFmtId="0" fontId="7" fillId="4" borderId="15" xfId="0" applyFont="1" applyFill="1" applyBorder="1" applyAlignment="1">
      <alignment vertical="center"/>
    </xf>
    <xf numFmtId="0" fontId="20" fillId="0" borderId="22" xfId="5" applyFont="1" applyBorder="1" applyAlignment="1">
      <alignment horizontal="left" vertical="center" wrapText="1"/>
    </xf>
    <xf numFmtId="0" fontId="9" fillId="9" borderId="0" xfId="0" applyFont="1" applyFill="1" applyAlignment="1">
      <alignment horizontal="left" vertical="center" wrapText="1"/>
    </xf>
    <xf numFmtId="0" fontId="24" fillId="0" borderId="0" xfId="0" applyFont="1" applyAlignment="1">
      <alignment horizontal="center" vertical="center" wrapText="1"/>
    </xf>
    <xf numFmtId="0" fontId="15" fillId="0" borderId="0" xfId="5" applyFont="1" applyAlignment="1">
      <alignment wrapText="1"/>
    </xf>
    <xf numFmtId="0" fontId="15" fillId="0" borderId="0" xfId="5" applyFont="1" applyAlignment="1">
      <alignment horizontal="left" wrapText="1"/>
    </xf>
    <xf numFmtId="0" fontId="18" fillId="0" borderId="0" xfId="5" applyAlignment="1">
      <alignment horizontal="left" wrapText="1"/>
    </xf>
    <xf numFmtId="0" fontId="18" fillId="0" borderId="38" xfId="5" applyBorder="1" applyAlignment="1">
      <alignment horizontal="left" vertical="center" wrapText="1"/>
    </xf>
    <xf numFmtId="0" fontId="18" fillId="0" borderId="0" xfId="5" applyAlignment="1">
      <alignment wrapText="1"/>
    </xf>
    <xf numFmtId="0" fontId="15" fillId="12" borderId="0" xfId="0" applyFont="1" applyFill="1" applyAlignment="1">
      <alignment horizontal="left" vertical="top" wrapText="1"/>
    </xf>
    <xf numFmtId="0" fontId="20" fillId="0" borderId="0" xfId="5" applyFont="1" applyAlignment="1">
      <alignment horizontal="left" vertical="center" wrapText="1"/>
    </xf>
    <xf numFmtId="0" fontId="18" fillId="4" borderId="0" xfId="5" applyFill="1" applyAlignment="1">
      <alignment horizontal="left" vertical="center" wrapText="1"/>
    </xf>
    <xf numFmtId="0" fontId="18" fillId="0" borderId="0" xfId="5" applyAlignment="1">
      <alignment horizontal="left" vertical="center" wrapText="1"/>
    </xf>
    <xf numFmtId="0" fontId="1" fillId="0" borderId="0" xfId="5" applyFont="1" applyAlignment="1">
      <alignment horizontal="left" vertical="center" wrapText="1"/>
    </xf>
    <xf numFmtId="0" fontId="9" fillId="9" borderId="25" xfId="0" applyFont="1" applyFill="1" applyBorder="1" applyAlignment="1">
      <alignment horizontal="left" vertical="center" wrapText="1"/>
    </xf>
    <xf numFmtId="0" fontId="15" fillId="12" borderId="25" xfId="0" applyFont="1" applyFill="1" applyBorder="1" applyAlignment="1">
      <alignment horizontal="left" vertical="top" wrapText="1"/>
    </xf>
    <xf numFmtId="0" fontId="39" fillId="2" borderId="4" xfId="0" applyFont="1" applyFill="1" applyBorder="1" applyAlignment="1">
      <alignment vertical="center" wrapText="1"/>
    </xf>
    <xf numFmtId="0" fontId="40" fillId="3" borderId="58" xfId="0" applyFont="1" applyFill="1" applyBorder="1" applyAlignment="1" applyProtection="1">
      <alignment vertical="center" wrapText="1"/>
      <protection locked="0"/>
    </xf>
    <xf numFmtId="0" fontId="39" fillId="2" borderId="16" xfId="0" applyFont="1" applyFill="1" applyBorder="1" applyAlignment="1">
      <alignment vertical="center" wrapText="1"/>
    </xf>
    <xf numFmtId="165" fontId="2" fillId="4" borderId="0" xfId="6" applyFont="1" applyFill="1"/>
    <xf numFmtId="165" fontId="8" fillId="0" borderId="6" xfId="6" applyFont="1" applyBorder="1" applyAlignment="1">
      <alignment horizontal="center" vertical="center" wrapText="1"/>
    </xf>
    <xf numFmtId="165" fontId="4" fillId="2" borderId="46" xfId="6" applyFont="1" applyFill="1" applyBorder="1" applyAlignment="1" applyProtection="1"/>
    <xf numFmtId="165" fontId="2" fillId="0" borderId="8" xfId="6" applyFont="1" applyBorder="1" applyAlignment="1" applyProtection="1"/>
    <xf numFmtId="165" fontId="4" fillId="2" borderId="35" xfId="6" applyFont="1" applyFill="1" applyBorder="1" applyAlignment="1" applyProtection="1"/>
    <xf numFmtId="165" fontId="16" fillId="11" borderId="35" xfId="6" applyFont="1" applyFill="1" applyBorder="1" applyAlignment="1" applyProtection="1">
      <alignment vertical="center"/>
    </xf>
    <xf numFmtId="165" fontId="4" fillId="2" borderId="45" xfId="6" applyFont="1" applyFill="1" applyBorder="1" applyAlignment="1" applyProtection="1">
      <alignment horizontal="right" vertical="center"/>
    </xf>
    <xf numFmtId="165" fontId="2" fillId="0" borderId="47" xfId="6" applyFont="1" applyBorder="1" applyAlignment="1" applyProtection="1">
      <alignment horizontal="right" vertical="center"/>
    </xf>
    <xf numFmtId="165" fontId="16" fillId="11" borderId="45" xfId="6" applyFont="1" applyFill="1" applyBorder="1" applyAlignment="1" applyProtection="1">
      <alignment horizontal="right" vertical="center"/>
    </xf>
    <xf numFmtId="165" fontId="2" fillId="0" borderId="0" xfId="6" applyFont="1"/>
    <xf numFmtId="165" fontId="6" fillId="11" borderId="44" xfId="6" applyFont="1" applyFill="1" applyBorder="1" applyAlignment="1" applyProtection="1">
      <alignment horizontal="right" vertical="center"/>
    </xf>
    <xf numFmtId="165" fontId="4" fillId="10" borderId="48" xfId="6" applyFont="1" applyFill="1" applyBorder="1" applyAlignment="1">
      <alignment vertical="center" wrapText="1"/>
    </xf>
    <xf numFmtId="165" fontId="4" fillId="10" borderId="49" xfId="6" applyFont="1" applyFill="1" applyBorder="1" applyAlignment="1">
      <alignment vertical="center" wrapText="1"/>
    </xf>
    <xf numFmtId="165" fontId="18" fillId="0" borderId="0" xfId="6" applyFont="1"/>
    <xf numFmtId="165" fontId="4" fillId="2" borderId="1" xfId="6" applyFont="1" applyFill="1" applyBorder="1" applyAlignment="1" applyProtection="1"/>
    <xf numFmtId="165" fontId="11" fillId="0" borderId="12" xfId="6" applyFont="1" applyFill="1" applyBorder="1" applyAlignment="1" applyProtection="1">
      <alignment vertical="center" wrapText="1"/>
    </xf>
    <xf numFmtId="165" fontId="11" fillId="0" borderId="50" xfId="6" applyFont="1" applyFill="1" applyBorder="1" applyAlignment="1" applyProtection="1">
      <alignment vertical="center" wrapText="1"/>
    </xf>
    <xf numFmtId="0" fontId="37" fillId="11" borderId="33" xfId="0" applyFont="1" applyFill="1" applyBorder="1" applyAlignment="1">
      <alignment horizontal="left" vertical="center"/>
    </xf>
    <xf numFmtId="0" fontId="39" fillId="2" borderId="16" xfId="0" applyFont="1" applyFill="1" applyBorder="1" applyAlignment="1">
      <alignment vertical="center"/>
    </xf>
    <xf numFmtId="0" fontId="39" fillId="11" borderId="68" xfId="0" applyFont="1" applyFill="1" applyBorder="1" applyAlignment="1">
      <alignment horizontal="right" vertical="center" wrapText="1"/>
    </xf>
    <xf numFmtId="0" fontId="15" fillId="4" borderId="37" xfId="0" applyFont="1" applyFill="1" applyBorder="1" applyAlignment="1">
      <alignment horizontal="center" vertical="center" wrapText="1"/>
    </xf>
    <xf numFmtId="0" fontId="41" fillId="4" borderId="0" xfId="0" applyFont="1" applyFill="1" applyAlignment="1">
      <alignment horizontal="center"/>
    </xf>
    <xf numFmtId="0" fontId="8" fillId="4" borderId="4" xfId="0" applyFont="1" applyFill="1" applyBorder="1" applyAlignment="1">
      <alignment vertical="center" wrapText="1"/>
    </xf>
    <xf numFmtId="0" fontId="36" fillId="0" borderId="0" xfId="0" applyFont="1" applyAlignment="1">
      <alignment horizontal="left" vertical="center" wrapText="1"/>
    </xf>
    <xf numFmtId="0" fontId="2" fillId="3" borderId="25" xfId="0" applyFont="1" applyFill="1" applyBorder="1" applyAlignment="1" applyProtection="1">
      <alignment horizontal="center"/>
      <protection locked="0"/>
    </xf>
    <xf numFmtId="0" fontId="13" fillId="4" borderId="0" xfId="0" applyFont="1" applyFill="1"/>
    <xf numFmtId="0" fontId="13" fillId="4" borderId="0" xfId="0" applyFont="1" applyFill="1" applyProtection="1">
      <protection locked="0"/>
    </xf>
    <xf numFmtId="0" fontId="13" fillId="0" borderId="0" xfId="0" applyFont="1"/>
    <xf numFmtId="0" fontId="13" fillId="4" borderId="0" xfId="0" applyFont="1" applyFill="1" applyAlignment="1">
      <alignment vertical="center"/>
    </xf>
    <xf numFmtId="0" fontId="13" fillId="0" borderId="0" xfId="0" applyFont="1" applyAlignment="1">
      <alignment vertical="center"/>
    </xf>
    <xf numFmtId="0" fontId="13" fillId="4" borderId="0" xfId="0" applyFont="1" applyFill="1" applyAlignment="1">
      <alignment wrapText="1"/>
    </xf>
    <xf numFmtId="0" fontId="8" fillId="0" borderId="25" xfId="0" applyFont="1" applyBorder="1" applyAlignment="1">
      <alignment horizontal="center" vertical="center"/>
    </xf>
    <xf numFmtId="0" fontId="8" fillId="0" borderId="25" xfId="0" applyFont="1" applyBorder="1" applyAlignment="1">
      <alignment horizontal="center" vertical="center" wrapText="1"/>
    </xf>
    <xf numFmtId="165" fontId="8" fillId="0" borderId="25" xfId="6" applyFont="1" applyBorder="1" applyAlignment="1">
      <alignment horizontal="center" vertical="center" wrapText="1"/>
    </xf>
    <xf numFmtId="0" fontId="12" fillId="3" borderId="25" xfId="0" applyFont="1" applyFill="1" applyBorder="1" applyAlignment="1" applyProtection="1">
      <alignment vertical="center" wrapText="1"/>
      <protection locked="0"/>
    </xf>
    <xf numFmtId="165" fontId="2" fillId="3" borderId="25" xfId="6" applyFont="1" applyFill="1" applyBorder="1" applyAlignment="1" applyProtection="1">
      <alignment horizontal="right"/>
      <protection locked="0"/>
    </xf>
    <xf numFmtId="165" fontId="2" fillId="0" borderId="25" xfId="6" applyFont="1" applyBorder="1" applyAlignment="1" applyProtection="1"/>
    <xf numFmtId="0" fontId="12" fillId="3" borderId="25" xfId="0" applyFont="1" applyFill="1" applyBorder="1" applyAlignment="1" applyProtection="1">
      <alignment horizontal="left" vertical="center" wrapText="1"/>
      <protection locked="0"/>
    </xf>
    <xf numFmtId="1" fontId="2" fillId="3" borderId="25" xfId="0" applyNumberFormat="1" applyFont="1" applyFill="1" applyBorder="1" applyAlignment="1" applyProtection="1">
      <alignment horizontal="center"/>
      <protection locked="0"/>
    </xf>
    <xf numFmtId="1" fontId="2" fillId="3" borderId="25" xfId="0" applyNumberFormat="1" applyFont="1" applyFill="1" applyBorder="1" applyAlignment="1" applyProtection="1">
      <alignment horizontal="left"/>
      <protection locked="0"/>
    </xf>
    <xf numFmtId="0" fontId="39" fillId="2" borderId="25" xfId="0" applyFont="1" applyFill="1" applyBorder="1" applyAlignment="1">
      <alignment vertical="center" wrapText="1"/>
    </xf>
    <xf numFmtId="0" fontId="17" fillId="2" borderId="25" xfId="0" applyFont="1" applyFill="1" applyBorder="1" applyAlignment="1">
      <alignment vertical="center" wrapText="1"/>
    </xf>
    <xf numFmtId="165" fontId="17" fillId="2" borderId="25" xfId="6" applyFont="1" applyFill="1" applyBorder="1" applyAlignment="1" applyProtection="1"/>
    <xf numFmtId="165" fontId="12" fillId="3" borderId="25" xfId="6" applyFont="1" applyFill="1" applyBorder="1" applyAlignment="1" applyProtection="1">
      <alignment vertical="center" wrapText="1"/>
      <protection locked="0"/>
    </xf>
    <xf numFmtId="0" fontId="17" fillId="2" borderId="25" xfId="0" applyFont="1" applyFill="1" applyBorder="1" applyAlignment="1">
      <alignment vertical="center"/>
    </xf>
    <xf numFmtId="165" fontId="16" fillId="11" borderId="25" xfId="6" applyFont="1" applyFill="1" applyBorder="1" applyAlignment="1" applyProtection="1">
      <alignment vertical="center"/>
    </xf>
    <xf numFmtId="165" fontId="17" fillId="2" borderId="25" xfId="6" applyFont="1" applyFill="1" applyBorder="1" applyAlignment="1" applyProtection="1">
      <alignment horizontal="right" vertical="center"/>
    </xf>
    <xf numFmtId="168" fontId="17" fillId="10" borderId="25" xfId="0" applyNumberFormat="1" applyFont="1" applyFill="1" applyBorder="1" applyAlignment="1">
      <alignment horizontal="right" vertical="center" wrapText="1"/>
    </xf>
    <xf numFmtId="0" fontId="2" fillId="0" borderId="25" xfId="0" applyFont="1" applyBorder="1" applyAlignment="1">
      <alignment horizontal="right" vertical="center" wrapText="1"/>
    </xf>
    <xf numFmtId="9" fontId="2" fillId="0" borderId="25" xfId="3" applyFont="1" applyFill="1" applyBorder="1" applyAlignment="1" applyProtection="1">
      <alignment horizontal="right" vertical="center"/>
    </xf>
    <xf numFmtId="165" fontId="2" fillId="0" borderId="25" xfId="6" applyFont="1" applyFill="1" applyBorder="1" applyAlignment="1" applyProtection="1">
      <alignment horizontal="right" vertical="center"/>
    </xf>
    <xf numFmtId="165" fontId="2" fillId="0" borderId="25" xfId="6" applyFont="1" applyBorder="1" applyAlignment="1" applyProtection="1">
      <alignment horizontal="right" vertical="center"/>
    </xf>
    <xf numFmtId="168" fontId="4" fillId="10" borderId="25" xfId="0" applyNumberFormat="1" applyFont="1" applyFill="1" applyBorder="1" applyAlignment="1">
      <alignment horizontal="right" vertical="center" wrapText="1"/>
    </xf>
    <xf numFmtId="0" fontId="17" fillId="11" borderId="25" xfId="0" applyFont="1" applyFill="1" applyBorder="1" applyAlignment="1">
      <alignment horizontal="right" vertical="center" wrapText="1"/>
    </xf>
    <xf numFmtId="165" fontId="17" fillId="11" borderId="25" xfId="6" applyFont="1" applyFill="1" applyBorder="1" applyAlignment="1">
      <alignment horizontal="right" vertical="center" wrapText="1"/>
    </xf>
    <xf numFmtId="165" fontId="16" fillId="11" borderId="25" xfId="6" applyFont="1" applyFill="1" applyBorder="1" applyAlignment="1" applyProtection="1">
      <alignment horizontal="right" vertical="center"/>
    </xf>
    <xf numFmtId="0" fontId="2" fillId="9" borderId="25" xfId="0" applyFont="1" applyFill="1" applyBorder="1" applyAlignment="1">
      <alignment horizontal="center" vertical="center"/>
    </xf>
    <xf numFmtId="168" fontId="2" fillId="3" borderId="25" xfId="1" applyNumberFormat="1" applyFont="1" applyFill="1" applyBorder="1" applyAlignment="1" applyProtection="1">
      <alignment horizontal="center"/>
      <protection locked="0"/>
    </xf>
    <xf numFmtId="168" fontId="17" fillId="11" borderId="25" xfId="1" applyNumberFormat="1" applyFont="1" applyFill="1" applyBorder="1" applyAlignment="1" applyProtection="1">
      <alignment vertical="center"/>
    </xf>
    <xf numFmtId="165" fontId="17" fillId="11" borderId="25" xfId="6" applyFont="1" applyFill="1" applyBorder="1" applyAlignment="1" applyProtection="1">
      <alignment vertical="center"/>
    </xf>
    <xf numFmtId="10" fontId="2" fillId="0" borderId="25" xfId="3" applyNumberFormat="1" applyFont="1" applyFill="1" applyBorder="1" applyAlignment="1" applyProtection="1">
      <alignment horizontal="right" vertical="center"/>
    </xf>
    <xf numFmtId="0" fontId="39" fillId="11" borderId="25" xfId="0" applyFont="1" applyFill="1" applyBorder="1" applyAlignment="1">
      <alignment horizontal="left" vertical="center" wrapText="1"/>
    </xf>
    <xf numFmtId="0" fontId="37" fillId="11" borderId="25" xfId="0" applyFont="1" applyFill="1" applyBorder="1" applyAlignment="1">
      <alignment horizontal="left" vertical="center"/>
    </xf>
    <xf numFmtId="0" fontId="5" fillId="11" borderId="25" xfId="0" applyFont="1" applyFill="1" applyBorder="1" applyAlignment="1">
      <alignment horizontal="right" vertical="center"/>
    </xf>
    <xf numFmtId="165" fontId="5" fillId="11" borderId="25" xfId="6" applyFont="1" applyFill="1" applyBorder="1" applyAlignment="1">
      <alignment horizontal="right" vertical="center"/>
    </xf>
    <xf numFmtId="165" fontId="6" fillId="11" borderId="25" xfId="6" applyFont="1" applyFill="1" applyBorder="1" applyAlignment="1" applyProtection="1">
      <alignment horizontal="right" vertical="center"/>
    </xf>
    <xf numFmtId="164" fontId="6" fillId="11" borderId="25" xfId="1" applyNumberFormat="1" applyFont="1" applyFill="1" applyBorder="1" applyAlignment="1" applyProtection="1">
      <alignment horizontal="right" vertical="center"/>
    </xf>
    <xf numFmtId="0" fontId="36" fillId="0" borderId="0" xfId="0" applyFont="1" applyAlignment="1">
      <alignment vertical="center" wrapText="1"/>
    </xf>
    <xf numFmtId="0" fontId="14" fillId="14" borderId="0" xfId="0" applyFont="1" applyFill="1" applyAlignment="1">
      <alignment wrapText="1"/>
    </xf>
    <xf numFmtId="0" fontId="24" fillId="4" borderId="16" xfId="0" applyFont="1" applyFill="1" applyBorder="1" applyAlignment="1">
      <alignment vertical="center" wrapText="1"/>
    </xf>
    <xf numFmtId="0" fontId="24" fillId="0" borderId="25" xfId="0" applyFont="1" applyBorder="1" applyAlignment="1">
      <alignment horizontal="center" vertical="center"/>
    </xf>
    <xf numFmtId="0" fontId="12" fillId="11" borderId="25" xfId="0" applyFont="1" applyFill="1" applyBorder="1" applyAlignment="1" applyProtection="1">
      <alignment vertical="center" wrapText="1"/>
      <protection locked="0"/>
    </xf>
    <xf numFmtId="0" fontId="12" fillId="4" borderId="25" xfId="0" applyFont="1" applyFill="1" applyBorder="1" applyAlignment="1" applyProtection="1">
      <alignment vertical="center" wrapText="1"/>
      <protection locked="0"/>
    </xf>
    <xf numFmtId="0" fontId="42" fillId="11" borderId="25" xfId="0" applyFont="1" applyFill="1" applyBorder="1" applyAlignment="1">
      <alignment horizontal="right" vertical="center" wrapText="1"/>
    </xf>
    <xf numFmtId="0" fontId="12" fillId="11" borderId="25" xfId="0" applyFont="1" applyFill="1" applyBorder="1" applyAlignment="1">
      <alignment horizontal="right" vertical="center"/>
    </xf>
    <xf numFmtId="0" fontId="12" fillId="4" borderId="0" xfId="0" applyFont="1" applyFill="1" applyAlignment="1" applyProtection="1">
      <alignment vertical="center" wrapText="1"/>
      <protection locked="0"/>
    </xf>
    <xf numFmtId="0" fontId="42" fillId="4" borderId="0" xfId="0" applyFont="1" applyFill="1" applyAlignment="1">
      <alignment vertical="center" wrapText="1"/>
    </xf>
    <xf numFmtId="0" fontId="12" fillId="4" borderId="0" xfId="0" applyFont="1" applyFill="1" applyAlignment="1" applyProtection="1">
      <alignment horizontal="left" vertical="center" wrapText="1"/>
      <protection locked="0"/>
    </xf>
    <xf numFmtId="168" fontId="42" fillId="4" borderId="0" xfId="1" applyNumberFormat="1" applyFont="1" applyFill="1" applyBorder="1" applyAlignment="1" applyProtection="1">
      <alignment horizontal="right" vertical="center"/>
    </xf>
    <xf numFmtId="0" fontId="42" fillId="4" borderId="0" xfId="0" applyFont="1" applyFill="1" applyAlignment="1">
      <alignment vertical="center"/>
    </xf>
    <xf numFmtId="0" fontId="2" fillId="4" borderId="0" xfId="0" applyFont="1" applyFill="1" applyAlignment="1">
      <alignment horizontal="right" vertical="center" wrapText="1"/>
    </xf>
    <xf numFmtId="0" fontId="42" fillId="4" borderId="0" xfId="0" applyFont="1" applyFill="1" applyAlignment="1">
      <alignment horizontal="right" vertical="center" wrapText="1"/>
    </xf>
    <xf numFmtId="0" fontId="0" fillId="4" borderId="0" xfId="0" applyFill="1" applyAlignment="1">
      <alignment horizontal="right" vertical="top"/>
    </xf>
    <xf numFmtId="0" fontId="42" fillId="4" borderId="0" xfId="0" applyFont="1" applyFill="1" applyAlignment="1">
      <alignment horizontal="right" vertical="center"/>
    </xf>
    <xf numFmtId="0" fontId="42" fillId="4" borderId="0" xfId="0" applyFont="1" applyFill="1" applyAlignment="1">
      <alignment horizontal="left" vertical="center"/>
    </xf>
    <xf numFmtId="0" fontId="45" fillId="5" borderId="0" xfId="0" applyFont="1" applyFill="1"/>
    <xf numFmtId="0" fontId="43" fillId="4" borderId="0" xfId="0" applyFont="1" applyFill="1" applyAlignment="1">
      <alignment wrapText="1"/>
    </xf>
    <xf numFmtId="0" fontId="45" fillId="5" borderId="0" xfId="0" applyFont="1" applyFill="1" applyAlignment="1">
      <alignment vertical="center"/>
    </xf>
    <xf numFmtId="0" fontId="13" fillId="4" borderId="0" xfId="0" applyFont="1" applyFill="1" applyAlignment="1" applyProtection="1">
      <alignment vertical="center"/>
      <protection locked="0"/>
    </xf>
    <xf numFmtId="10" fontId="2" fillId="3" borderId="25" xfId="0" applyNumberFormat="1" applyFont="1" applyFill="1" applyBorder="1" applyAlignment="1" applyProtection="1">
      <alignment horizontal="center"/>
      <protection locked="0"/>
    </xf>
    <xf numFmtId="2" fontId="2" fillId="3" borderId="25" xfId="0" applyNumberFormat="1" applyFont="1" applyFill="1" applyBorder="1" applyAlignment="1" applyProtection="1">
      <alignment horizontal="center"/>
      <protection locked="0"/>
    </xf>
    <xf numFmtId="2" fontId="2" fillId="3" borderId="25" xfId="0" applyNumberFormat="1" applyFont="1" applyFill="1" applyBorder="1" applyAlignment="1" applyProtection="1">
      <alignment horizontal="center" vertical="top"/>
      <protection locked="0"/>
    </xf>
    <xf numFmtId="0" fontId="2" fillId="3" borderId="25" xfId="0" applyFont="1" applyFill="1" applyBorder="1" applyAlignment="1" applyProtection="1">
      <alignment horizontal="left"/>
      <protection locked="0"/>
    </xf>
    <xf numFmtId="0" fontId="46" fillId="0" borderId="0" xfId="0" applyFont="1"/>
    <xf numFmtId="165" fontId="46" fillId="0" borderId="0" xfId="6" applyFont="1" applyAlignment="1"/>
    <xf numFmtId="0" fontId="47" fillId="0" borderId="0" xfId="0" applyFont="1" applyAlignment="1">
      <alignment vertical="center" wrapText="1"/>
    </xf>
    <xf numFmtId="0" fontId="9" fillId="3" borderId="20" xfId="0" applyFont="1" applyFill="1" applyBorder="1" applyAlignment="1" applyProtection="1">
      <alignment horizontal="right" vertical="center" wrapText="1"/>
      <protection locked="0"/>
    </xf>
    <xf numFmtId="0" fontId="9" fillId="9" borderId="16" xfId="0" applyFont="1" applyFill="1" applyBorder="1" applyAlignment="1">
      <alignment horizontal="left" vertical="center" wrapText="1"/>
    </xf>
    <xf numFmtId="0" fontId="9" fillId="9" borderId="4" xfId="0" applyFont="1" applyFill="1" applyBorder="1" applyAlignment="1">
      <alignment horizontal="left" vertical="center" wrapText="1"/>
    </xf>
    <xf numFmtId="0" fontId="9" fillId="9" borderId="35" xfId="0" applyFont="1" applyFill="1" applyBorder="1" applyAlignment="1">
      <alignment horizontal="left" vertical="center" wrapText="1"/>
    </xf>
    <xf numFmtId="14" fontId="9" fillId="3" borderId="16" xfId="0" applyNumberFormat="1" applyFont="1" applyFill="1" applyBorder="1" applyAlignment="1" applyProtection="1">
      <alignment horizontal="left" vertical="center"/>
      <protection locked="0"/>
    </xf>
    <xf numFmtId="14" fontId="9" fillId="3" borderId="4" xfId="0" applyNumberFormat="1" applyFont="1" applyFill="1" applyBorder="1" applyAlignment="1" applyProtection="1">
      <alignment horizontal="left" vertical="center"/>
      <protection locked="0"/>
    </xf>
    <xf numFmtId="14" fontId="9" fillId="3" borderId="35" xfId="0" applyNumberFormat="1" applyFont="1" applyFill="1" applyBorder="1" applyAlignment="1" applyProtection="1">
      <alignment horizontal="left" vertical="center"/>
      <protection locked="0"/>
    </xf>
    <xf numFmtId="0" fontId="27" fillId="4" borderId="0" xfId="0" applyFont="1" applyFill="1" applyAlignment="1">
      <alignment horizontal="left" vertical="center"/>
    </xf>
    <xf numFmtId="0" fontId="9" fillId="3" borderId="16" xfId="0" applyFont="1" applyFill="1" applyBorder="1" applyAlignment="1" applyProtection="1">
      <alignment horizontal="left" vertical="center"/>
      <protection locked="0"/>
    </xf>
    <xf numFmtId="0" fontId="9" fillId="3" borderId="4" xfId="0" applyFont="1" applyFill="1" applyBorder="1" applyAlignment="1" applyProtection="1">
      <alignment horizontal="left" vertical="center"/>
      <protection locked="0"/>
    </xf>
    <xf numFmtId="0" fontId="9" fillId="3" borderId="35" xfId="0" applyFont="1" applyFill="1" applyBorder="1" applyAlignment="1" applyProtection="1">
      <alignment horizontal="left" vertical="center"/>
      <protection locked="0"/>
    </xf>
    <xf numFmtId="0" fontId="9" fillId="3" borderId="16" xfId="0" applyFont="1" applyFill="1" applyBorder="1" applyAlignment="1" applyProtection="1">
      <alignment horizontal="left" vertical="center" wrapText="1"/>
      <protection locked="0"/>
    </xf>
    <xf numFmtId="0" fontId="9" fillId="3" borderId="4" xfId="0" applyFont="1" applyFill="1" applyBorder="1" applyAlignment="1" applyProtection="1">
      <alignment horizontal="left" vertical="center" wrapText="1"/>
      <protection locked="0"/>
    </xf>
    <xf numFmtId="0" fontId="9" fillId="3" borderId="35"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35" xfId="0" applyFont="1" applyFill="1" applyBorder="1" applyAlignment="1">
      <alignment horizontal="center" vertical="center" wrapText="1"/>
    </xf>
    <xf numFmtId="9" fontId="9" fillId="3" borderId="16" xfId="3" applyFont="1" applyFill="1" applyBorder="1" applyAlignment="1" applyProtection="1">
      <alignment horizontal="left" vertical="center" wrapText="1"/>
      <protection locked="0"/>
    </xf>
    <xf numFmtId="9" fontId="9" fillId="3" borderId="4" xfId="3" applyFont="1" applyFill="1" applyBorder="1" applyAlignment="1" applyProtection="1">
      <alignment horizontal="left" vertical="center" wrapText="1"/>
      <protection locked="0"/>
    </xf>
    <xf numFmtId="0" fontId="2" fillId="9" borderId="25" xfId="0" applyFont="1" applyFill="1" applyBorder="1" applyAlignment="1">
      <alignment horizontal="center" vertical="center"/>
    </xf>
    <xf numFmtId="0" fontId="2" fillId="3" borderId="25" xfId="0" applyFont="1" applyFill="1" applyBorder="1" applyAlignment="1" applyProtection="1">
      <alignment horizontal="center" vertical="top"/>
      <protection locked="0"/>
    </xf>
    <xf numFmtId="0" fontId="21" fillId="2" borderId="25" xfId="0" applyFont="1" applyFill="1" applyBorder="1" applyAlignment="1">
      <alignment horizontal="left" vertical="center" wrapText="1"/>
    </xf>
    <xf numFmtId="0" fontId="2" fillId="3" borderId="25" xfId="0" applyFont="1" applyFill="1" applyBorder="1" applyAlignment="1" applyProtection="1">
      <alignment horizontal="center"/>
      <protection locked="0"/>
    </xf>
    <xf numFmtId="0" fontId="8" fillId="3" borderId="4" xfId="0" applyFont="1" applyFill="1" applyBorder="1" applyAlignment="1">
      <alignment horizontal="left" vertical="center" wrapText="1"/>
    </xf>
    <xf numFmtId="0" fontId="8" fillId="3" borderId="35" xfId="0" applyFont="1" applyFill="1" applyBorder="1" applyAlignment="1">
      <alignment horizontal="left" vertical="center" wrapText="1"/>
    </xf>
    <xf numFmtId="166" fontId="2" fillId="9" borderId="25" xfId="0" applyNumberFormat="1" applyFont="1" applyFill="1" applyBorder="1" applyAlignment="1">
      <alignment horizontal="center" vertical="center" wrapText="1"/>
    </xf>
    <xf numFmtId="0" fontId="38" fillId="0" borderId="0" xfId="0" applyFont="1" applyAlignment="1">
      <alignment vertical="center" wrapText="1"/>
    </xf>
    <xf numFmtId="168" fontId="4" fillId="10" borderId="25" xfId="0" quotePrefix="1" applyNumberFormat="1" applyFont="1" applyFill="1" applyBorder="1" applyAlignment="1">
      <alignment horizontal="center" vertical="center" wrapText="1"/>
    </xf>
    <xf numFmtId="0" fontId="21" fillId="2" borderId="25" xfId="0" applyFont="1" applyFill="1" applyBorder="1" applyAlignment="1">
      <alignment horizontal="left" wrapText="1"/>
    </xf>
    <xf numFmtId="0" fontId="14" fillId="13" borderId="0" xfId="0" applyFont="1" applyFill="1" applyAlignment="1">
      <alignment wrapText="1"/>
    </xf>
    <xf numFmtId="0" fontId="38" fillId="0" borderId="0" xfId="0" applyFont="1" applyAlignment="1">
      <alignment horizontal="left" vertical="center" wrapText="1"/>
    </xf>
    <xf numFmtId="0" fontId="18" fillId="0" borderId="39" xfId="5" applyBorder="1" applyAlignment="1">
      <alignment horizontal="left" vertical="center" wrapText="1"/>
    </xf>
    <xf numFmtId="0" fontId="18" fillId="0" borderId="57" xfId="5" applyBorder="1" applyAlignment="1">
      <alignment horizontal="left" vertical="center" wrapText="1"/>
    </xf>
    <xf numFmtId="0" fontId="18" fillId="0" borderId="41" xfId="5" applyBorder="1" applyAlignment="1">
      <alignment horizontal="left" vertical="center" wrapText="1"/>
    </xf>
    <xf numFmtId="0" fontId="18" fillId="0" borderId="55" xfId="5" applyBorder="1" applyAlignment="1">
      <alignment horizontal="left" vertical="center" wrapText="1"/>
    </xf>
    <xf numFmtId="0" fontId="18" fillId="0" borderId="51" xfId="5" applyBorder="1" applyAlignment="1">
      <alignment horizontal="left" vertical="center" wrapText="1"/>
    </xf>
    <xf numFmtId="0" fontId="18" fillId="0" borderId="56" xfId="5" applyBorder="1" applyAlignment="1">
      <alignment horizontal="left" vertical="center" wrapText="1"/>
    </xf>
    <xf numFmtId="0" fontId="8" fillId="4" borderId="16" xfId="0" applyFont="1" applyFill="1" applyBorder="1" applyAlignment="1">
      <alignment horizontal="left" vertical="center" wrapText="1"/>
    </xf>
    <xf numFmtId="0" fontId="8" fillId="4" borderId="4" xfId="0" applyFont="1" applyFill="1" applyBorder="1" applyAlignment="1">
      <alignment horizontal="left" vertical="center" wrapText="1"/>
    </xf>
    <xf numFmtId="0" fontId="8" fillId="4" borderId="35" xfId="0" applyFont="1" applyFill="1" applyBorder="1" applyAlignment="1">
      <alignment horizontal="left" vertical="center" wrapText="1"/>
    </xf>
    <xf numFmtId="0" fontId="2" fillId="3" borderId="32" xfId="0" applyFont="1" applyFill="1" applyBorder="1" applyAlignment="1" applyProtection="1">
      <alignment horizontal="center"/>
      <protection locked="0"/>
    </xf>
    <xf numFmtId="0" fontId="2" fillId="3" borderId="53" xfId="0" applyFont="1" applyFill="1" applyBorder="1" applyAlignment="1" applyProtection="1">
      <alignment horizontal="center"/>
      <protection locked="0"/>
    </xf>
    <xf numFmtId="0" fontId="2" fillId="3" borderId="54" xfId="0" applyFont="1" applyFill="1" applyBorder="1" applyAlignment="1" applyProtection="1">
      <alignment horizontal="center"/>
      <protection locked="0"/>
    </xf>
    <xf numFmtId="0" fontId="2" fillId="3" borderId="17" xfId="0" applyFont="1" applyFill="1" applyBorder="1" applyAlignment="1" applyProtection="1">
      <alignment horizontal="center"/>
      <protection locked="0"/>
    </xf>
    <xf numFmtId="0" fontId="2" fillId="3" borderId="7" xfId="0" applyFont="1" applyFill="1" applyBorder="1" applyAlignment="1" applyProtection="1">
      <alignment horizontal="center"/>
      <protection locked="0"/>
    </xf>
    <xf numFmtId="0" fontId="2" fillId="3" borderId="34" xfId="0" applyFont="1" applyFill="1" applyBorder="1" applyAlignment="1" applyProtection="1">
      <alignment horizontal="center"/>
      <protection locked="0"/>
    </xf>
    <xf numFmtId="0" fontId="21" fillId="2" borderId="4" xfId="0" applyFont="1" applyFill="1" applyBorder="1" applyAlignment="1">
      <alignment horizontal="right" wrapText="1"/>
    </xf>
    <xf numFmtId="0" fontId="21" fillId="2" borderId="21" xfId="0" applyFont="1" applyFill="1" applyBorder="1" applyAlignment="1">
      <alignment horizontal="right" wrapText="1"/>
    </xf>
    <xf numFmtId="0" fontId="21" fillId="2" borderId="29" xfId="0" applyFont="1" applyFill="1" applyBorder="1" applyAlignment="1">
      <alignment horizontal="right" wrapText="1"/>
    </xf>
    <xf numFmtId="0" fontId="2" fillId="3" borderId="69" xfId="0" applyFont="1" applyFill="1" applyBorder="1" applyAlignment="1" applyProtection="1">
      <alignment horizontal="center"/>
      <protection locked="0"/>
    </xf>
    <xf numFmtId="0" fontId="2" fillId="3" borderId="70" xfId="0" applyFont="1" applyFill="1" applyBorder="1" applyAlignment="1" applyProtection="1">
      <alignment horizontal="center"/>
      <protection locked="0"/>
    </xf>
    <xf numFmtId="0" fontId="2" fillId="3" borderId="71" xfId="0" applyFont="1" applyFill="1" applyBorder="1" applyAlignment="1" applyProtection="1">
      <alignment horizontal="center"/>
      <protection locked="0"/>
    </xf>
    <xf numFmtId="0" fontId="21" fillId="2" borderId="15" xfId="0" applyFont="1" applyFill="1" applyBorder="1" applyAlignment="1">
      <alignment horizontal="right" wrapText="1"/>
    </xf>
    <xf numFmtId="0" fontId="21" fillId="2" borderId="0" xfId="0" applyFont="1" applyFill="1" applyAlignment="1">
      <alignment horizontal="right" wrapText="1"/>
    </xf>
    <xf numFmtId="0" fontId="2" fillId="9" borderId="16" xfId="0" applyFont="1" applyFill="1" applyBorder="1" applyAlignment="1">
      <alignment horizontal="center" vertical="center"/>
    </xf>
    <xf numFmtId="0" fontId="2" fillId="9" borderId="4" xfId="0" applyFont="1" applyFill="1" applyBorder="1" applyAlignment="1">
      <alignment horizontal="center" vertical="center"/>
    </xf>
    <xf numFmtId="0" fontId="2" fillId="9" borderId="29" xfId="0" applyFont="1" applyFill="1" applyBorder="1" applyAlignment="1">
      <alignment horizontal="center" vertical="center"/>
    </xf>
    <xf numFmtId="0" fontId="18" fillId="4" borderId="39" xfId="5" applyFill="1" applyBorder="1" applyAlignment="1">
      <alignment horizontal="left" vertical="center" wrapText="1"/>
    </xf>
    <xf numFmtId="0" fontId="18" fillId="4" borderId="57" xfId="5" applyFill="1" applyBorder="1" applyAlignment="1">
      <alignment horizontal="left" vertical="center" wrapText="1"/>
    </xf>
    <xf numFmtId="0" fontId="18" fillId="4" borderId="41" xfId="5" applyFill="1" applyBorder="1" applyAlignment="1">
      <alignment horizontal="left" vertical="center" wrapText="1"/>
    </xf>
    <xf numFmtId="0" fontId="0" fillId="0" borderId="57" xfId="0" applyBorder="1" applyAlignment="1">
      <alignment horizontal="left" vertical="center" wrapText="1"/>
    </xf>
    <xf numFmtId="0" fontId="0" fillId="0" borderId="41" xfId="0" applyBorder="1" applyAlignment="1">
      <alignment horizontal="left" vertical="center" wrapText="1"/>
    </xf>
    <xf numFmtId="0" fontId="0" fillId="0" borderId="39" xfId="5" applyFont="1" applyBorder="1" applyAlignment="1">
      <alignment horizontal="left" vertical="center" wrapText="1"/>
    </xf>
    <xf numFmtId="0" fontId="1" fillId="0" borderId="57" xfId="5" applyFont="1" applyBorder="1" applyAlignment="1">
      <alignment horizontal="left" vertical="center" wrapText="1"/>
    </xf>
    <xf numFmtId="0" fontId="1" fillId="0" borderId="41" xfId="5" applyFont="1" applyBorder="1" applyAlignment="1">
      <alignment horizontal="left" vertical="center" wrapText="1"/>
    </xf>
    <xf numFmtId="166" fontId="2" fillId="9" borderId="52" xfId="0" applyNumberFormat="1" applyFont="1" applyFill="1" applyBorder="1" applyAlignment="1">
      <alignment horizontal="center" vertical="center" wrapText="1"/>
    </xf>
    <xf numFmtId="166" fontId="2" fillId="9" borderId="4" xfId="0" applyNumberFormat="1" applyFont="1" applyFill="1" applyBorder="1" applyAlignment="1">
      <alignment horizontal="center" vertical="center" wrapText="1"/>
    </xf>
    <xf numFmtId="0" fontId="21" fillId="2" borderId="74" xfId="0" applyFont="1" applyFill="1" applyBorder="1" applyAlignment="1">
      <alignment horizontal="right" vertical="center" wrapText="1"/>
    </xf>
    <xf numFmtId="0" fontId="21" fillId="2" borderId="75" xfId="0" applyFont="1" applyFill="1" applyBorder="1" applyAlignment="1">
      <alignment horizontal="right" vertical="center" wrapText="1"/>
    </xf>
    <xf numFmtId="0" fontId="21" fillId="2" borderId="75" xfId="0" applyFont="1" applyFill="1" applyBorder="1" applyAlignment="1">
      <alignment horizontal="right" wrapText="1"/>
    </xf>
    <xf numFmtId="0" fontId="2" fillId="3" borderId="76" xfId="0" applyFont="1" applyFill="1" applyBorder="1" applyAlignment="1" applyProtection="1">
      <alignment horizontal="center"/>
      <protection locked="0"/>
    </xf>
    <xf numFmtId="0" fontId="2" fillId="3" borderId="77" xfId="0" applyFont="1" applyFill="1" applyBorder="1" applyAlignment="1" applyProtection="1">
      <alignment horizontal="center"/>
      <protection locked="0"/>
    </xf>
    <xf numFmtId="0" fontId="2" fillId="3" borderId="78" xfId="0" applyFont="1" applyFill="1" applyBorder="1" applyAlignment="1" applyProtection="1">
      <alignment horizontal="center"/>
      <protection locked="0"/>
    </xf>
    <xf numFmtId="0" fontId="2" fillId="3" borderId="72" xfId="0" applyFont="1" applyFill="1" applyBorder="1" applyAlignment="1" applyProtection="1">
      <alignment horizontal="center"/>
      <protection locked="0"/>
    </xf>
    <xf numFmtId="0" fontId="2" fillId="3" borderId="13" xfId="0" applyFont="1" applyFill="1" applyBorder="1" applyAlignment="1" applyProtection="1">
      <alignment horizontal="center"/>
      <protection locked="0"/>
    </xf>
    <xf numFmtId="0" fontId="2" fillId="3" borderId="73" xfId="0" applyFont="1" applyFill="1" applyBorder="1" applyAlignment="1" applyProtection="1">
      <alignment horizontal="center"/>
      <protection locked="0"/>
    </xf>
    <xf numFmtId="168" fontId="4" fillId="10" borderId="20" xfId="0" quotePrefix="1" applyNumberFormat="1" applyFont="1" applyFill="1" applyBorder="1" applyAlignment="1">
      <alignment horizontal="center" vertical="center" wrapText="1"/>
    </xf>
    <xf numFmtId="168" fontId="4" fillId="10" borderId="23" xfId="0" quotePrefix="1" applyNumberFormat="1" applyFont="1" applyFill="1" applyBorder="1" applyAlignment="1">
      <alignment horizontal="center" vertical="center" wrapText="1"/>
    </xf>
    <xf numFmtId="168" fontId="4" fillId="10" borderId="36" xfId="0" quotePrefix="1" applyNumberFormat="1" applyFont="1" applyFill="1" applyBorder="1" applyAlignment="1">
      <alignment horizontal="center" vertical="center" wrapText="1"/>
    </xf>
    <xf numFmtId="0" fontId="36" fillId="0" borderId="0" xfId="0" applyFont="1" applyAlignment="1">
      <alignment horizontal="left" vertical="center" wrapText="1"/>
    </xf>
    <xf numFmtId="0" fontId="37" fillId="11" borderId="33" xfId="0" applyFont="1" applyFill="1" applyBorder="1" applyAlignment="1">
      <alignment horizontal="left" vertical="center"/>
    </xf>
    <xf numFmtId="0" fontId="5" fillId="11" borderId="42" xfId="0" applyFont="1" applyFill="1" applyBorder="1" applyAlignment="1">
      <alignment horizontal="left" vertical="center"/>
    </xf>
    <xf numFmtId="0" fontId="5" fillId="11" borderId="43" xfId="0" applyFont="1" applyFill="1" applyBorder="1" applyAlignment="1">
      <alignment horizontal="left" vertical="center"/>
    </xf>
    <xf numFmtId="164" fontId="6" fillId="11" borderId="33" xfId="1" applyNumberFormat="1" applyFont="1" applyFill="1" applyBorder="1" applyAlignment="1" applyProtection="1">
      <alignment horizontal="center" vertical="center"/>
    </xf>
    <xf numFmtId="164" fontId="6" fillId="11" borderId="43" xfId="1" applyNumberFormat="1" applyFont="1" applyFill="1" applyBorder="1" applyAlignment="1" applyProtection="1">
      <alignment horizontal="center" vertical="center"/>
    </xf>
    <xf numFmtId="0" fontId="14" fillId="13" borderId="0" xfId="0" applyFont="1" applyFill="1" applyAlignment="1">
      <alignment horizontal="left" wrapText="1"/>
    </xf>
    <xf numFmtId="0" fontId="36" fillId="0" borderId="0" xfId="0" applyFont="1" applyAlignment="1">
      <alignment horizontal="center" vertical="center" wrapText="1"/>
    </xf>
    <xf numFmtId="0" fontId="21" fillId="2" borderId="4" xfId="0" applyFont="1" applyFill="1" applyBorder="1" applyAlignment="1">
      <alignment horizontal="right" vertical="center" wrapText="1"/>
    </xf>
    <xf numFmtId="0" fontId="21" fillId="2" borderId="29" xfId="0" applyFont="1" applyFill="1" applyBorder="1" applyAlignment="1">
      <alignment horizontal="right" vertical="center" wrapText="1"/>
    </xf>
    <xf numFmtId="168" fontId="17" fillId="11" borderId="16" xfId="1" applyNumberFormat="1" applyFont="1" applyFill="1" applyBorder="1" applyAlignment="1" applyProtection="1">
      <alignment horizontal="right" vertical="center"/>
    </xf>
    <xf numFmtId="168" fontId="17" fillId="11" borderId="4" xfId="1" applyNumberFormat="1" applyFont="1" applyFill="1" applyBorder="1" applyAlignment="1" applyProtection="1">
      <alignment horizontal="right" vertical="center"/>
    </xf>
    <xf numFmtId="168" fontId="17" fillId="11" borderId="29" xfId="1" applyNumberFormat="1" applyFont="1" applyFill="1" applyBorder="1" applyAlignment="1" applyProtection="1">
      <alignment horizontal="right" vertical="center"/>
    </xf>
    <xf numFmtId="9" fontId="48" fillId="3" borderId="16" xfId="3" applyFont="1" applyFill="1" applyBorder="1" applyAlignment="1" applyProtection="1">
      <alignment horizontal="left" vertical="center" wrapText="1"/>
      <protection locked="0"/>
    </xf>
    <xf numFmtId="9" fontId="48" fillId="3" borderId="4" xfId="3" applyFont="1" applyFill="1" applyBorder="1" applyAlignment="1" applyProtection="1">
      <alignment horizontal="left" vertical="center" wrapText="1"/>
      <protection locked="0"/>
    </xf>
  </cellXfs>
  <cellStyles count="8">
    <cellStyle name="Komma 2" xfId="2" xr:uid="{00000000-0005-0000-0000-000000000000}"/>
    <cellStyle name="Milliers" xfId="1" builtinId="3"/>
    <cellStyle name="Monétaire" xfId="6" builtinId="4"/>
    <cellStyle name="Normal" xfId="0" builtinId="0"/>
    <cellStyle name="Normal 2" xfId="7" xr:uid="{00000000-0005-0000-0000-000004000000}"/>
    <cellStyle name="Pourcentage" xfId="3" builtinId="5"/>
    <cellStyle name="Prozent 2" xfId="4" xr:uid="{00000000-0005-0000-0000-000006000000}"/>
    <cellStyle name="Standard 2" xfId="5" xr:uid="{00000000-0005-0000-0000-000007000000}"/>
  </cellStyles>
  <dxfs count="112">
    <dxf>
      <font>
        <color theme="0"/>
      </font>
      <fill>
        <patternFill patternType="solid">
          <bgColor theme="0"/>
        </patternFill>
      </fill>
    </dxf>
    <dxf>
      <border>
        <left style="thin">
          <color indexed="64"/>
        </left>
        <right style="thin">
          <color indexed="64"/>
        </right>
        <top style="thin">
          <color indexed="64"/>
        </top>
        <bottom style="thin">
          <color indexed="64"/>
        </bottom>
      </border>
    </dxf>
    <dxf>
      <font>
        <color rgb="FFFF0000"/>
      </font>
    </dxf>
    <dxf>
      <fill>
        <patternFill>
          <bgColor rgb="FFFFC7CE"/>
        </patternFill>
      </fill>
    </dxf>
    <dxf>
      <font>
        <color theme="0"/>
      </font>
      <fill>
        <patternFill patternType="solid">
          <bgColor theme="0"/>
        </patternFill>
      </fill>
    </dxf>
    <dxf>
      <font>
        <color rgb="FFFF0000"/>
      </font>
    </dxf>
    <dxf>
      <fill>
        <patternFill>
          <bgColor rgb="FFFFFF00"/>
        </patternFill>
      </fill>
    </dxf>
    <dxf>
      <border>
        <left style="thin">
          <color indexed="64"/>
        </left>
        <right style="thin">
          <color indexed="64"/>
        </right>
        <top style="thin">
          <color indexed="64"/>
        </top>
        <bottom style="thin">
          <color indexed="64"/>
        </bottom>
      </border>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fill>
        <patternFill patternType="solid">
          <bgColor theme="0"/>
        </patternFill>
      </fill>
    </dxf>
    <dxf>
      <border>
        <left style="thin">
          <color indexed="64"/>
        </left>
        <right style="thin">
          <color indexed="64"/>
        </right>
        <top style="thin">
          <color indexed="64"/>
        </top>
        <bottom style="thin">
          <color indexed="64"/>
        </bottom>
      </border>
    </dxf>
    <dxf>
      <font>
        <color theme="0"/>
      </font>
      <fill>
        <patternFill patternType="solid">
          <bgColor theme="0"/>
        </patternFill>
      </fill>
    </dxf>
    <dxf>
      <border>
        <left style="thin">
          <color indexed="64"/>
        </left>
        <right style="thin">
          <color indexed="64"/>
        </right>
        <top style="thin">
          <color indexed="64"/>
        </top>
        <bottom style="thin">
          <color indexed="64"/>
        </bottom>
      </border>
    </dxf>
    <dxf>
      <font>
        <color rgb="FFFF0000"/>
      </font>
    </dxf>
    <dxf>
      <border>
        <left style="thin">
          <color indexed="64"/>
        </left>
        <right style="thin">
          <color indexed="64"/>
        </right>
        <top style="thin">
          <color indexed="64"/>
        </top>
        <bottom style="thin">
          <color indexed="64"/>
        </bottom>
      </border>
    </dxf>
    <dxf>
      <font>
        <color theme="0"/>
      </font>
      <fill>
        <patternFill patternType="solid">
          <bgColor theme="0"/>
        </patternFill>
      </fill>
    </dxf>
    <dxf>
      <border>
        <left style="thin">
          <color indexed="64"/>
        </left>
        <right style="thin">
          <color indexed="64"/>
        </right>
        <top style="thin">
          <color indexed="64"/>
        </top>
        <bottom style="thin">
          <color indexed="64"/>
        </bottom>
      </border>
    </dxf>
    <dxf>
      <font>
        <color theme="0"/>
      </font>
      <fill>
        <patternFill patternType="solid">
          <bgColor theme="0"/>
        </patternFill>
      </fill>
    </dxf>
    <dxf>
      <border>
        <left style="thin">
          <color indexed="64"/>
        </left>
        <right style="thin">
          <color indexed="64"/>
        </right>
        <top style="thin">
          <color indexed="64"/>
        </top>
        <bottom style="thin">
          <color indexed="64"/>
        </bottom>
      </border>
    </dxf>
    <dxf>
      <font>
        <color theme="0"/>
      </font>
      <fill>
        <patternFill patternType="solid">
          <bgColor theme="0"/>
        </patternFill>
      </fill>
    </dxf>
    <dxf>
      <border>
        <left style="thin">
          <color indexed="64"/>
        </left>
        <right style="thin">
          <color indexed="64"/>
        </right>
        <top style="thin">
          <color indexed="64"/>
        </top>
        <bottom style="thin">
          <color indexed="64"/>
        </bottom>
      </border>
    </dxf>
    <dxf>
      <font>
        <color theme="0"/>
      </font>
      <fill>
        <patternFill patternType="solid">
          <bgColor theme="0"/>
        </patternFill>
      </fill>
    </dxf>
    <dxf>
      <font>
        <color theme="0"/>
      </font>
      <fill>
        <patternFill patternType="solid">
          <bgColor theme="0"/>
        </patternFill>
      </fill>
    </dxf>
    <dxf>
      <border>
        <left style="thin">
          <color indexed="64"/>
        </left>
        <right style="thin">
          <color indexed="64"/>
        </right>
        <top style="thin">
          <color indexed="64"/>
        </top>
        <bottom style="thin">
          <color indexed="64"/>
        </bottom>
      </border>
    </dxf>
    <dxf>
      <font>
        <color rgb="FFFF0000"/>
      </font>
    </dxf>
    <dxf>
      <border>
        <left style="thin">
          <color indexed="64"/>
        </left>
        <right style="thin">
          <color indexed="64"/>
        </right>
        <top style="thin">
          <color indexed="64"/>
        </top>
        <bottom style="thin">
          <color indexed="64"/>
        </bottom>
      </border>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4" tint="0.79998168889431442"/>
        </patternFill>
      </fill>
      <border>
        <left style="thin">
          <color indexed="64"/>
        </left>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92D050"/>
    <pageSetUpPr fitToPage="1"/>
  </sheetPr>
  <dimension ref="A1:O22"/>
  <sheetViews>
    <sheetView view="pageBreakPreview" topLeftCell="A7" zoomScale="130" zoomScaleSheetLayoutView="130" workbookViewId="0">
      <selection activeCell="C20" sqref="C20:G20"/>
    </sheetView>
  </sheetViews>
  <sheetFormatPr baseColWidth="10" defaultColWidth="11.42578125" defaultRowHeight="12.75"/>
  <cols>
    <col min="1" max="1" width="6.5703125" style="37" customWidth="1"/>
    <col min="2" max="2" width="46.7109375" customWidth="1"/>
    <col min="3" max="3" width="20.42578125" customWidth="1"/>
    <col min="4" max="4" width="21.28515625" customWidth="1"/>
    <col min="5" max="5" width="18" customWidth="1"/>
    <col min="6" max="6" width="21" customWidth="1"/>
    <col min="7" max="7" width="37.42578125" customWidth="1"/>
    <col min="8" max="8" width="25.5703125" style="37" hidden="1" customWidth="1"/>
    <col min="9" max="9" width="6.42578125" customWidth="1"/>
    <col min="15" max="15" width="40.28515625" customWidth="1"/>
  </cols>
  <sheetData>
    <row r="1" spans="1:15" s="32" customFormat="1" ht="75" customHeight="1" thickBot="1">
      <c r="B1" s="282" t="s">
        <v>0</v>
      </c>
      <c r="C1" s="282"/>
      <c r="D1" s="282"/>
      <c r="E1" s="282"/>
      <c r="F1" s="282"/>
      <c r="G1" s="282"/>
      <c r="J1" s="276" t="s">
        <v>1</v>
      </c>
      <c r="K1" s="277"/>
      <c r="L1" s="277"/>
      <c r="M1" s="277"/>
      <c r="N1" s="277"/>
      <c r="O1" s="278"/>
    </row>
    <row r="2" spans="1:15" s="34" customFormat="1" ht="20.100000000000001" customHeight="1" thickBot="1">
      <c r="B2" s="160"/>
      <c r="C2" s="160"/>
      <c r="D2" s="160"/>
      <c r="E2" s="160"/>
      <c r="F2" s="160"/>
      <c r="G2" s="160"/>
    </row>
    <row r="3" spans="1:15" s="1" customFormat="1" ht="30.75" customHeight="1" thickBot="1">
      <c r="A3" s="32"/>
      <c r="B3" s="138" t="s">
        <v>2</v>
      </c>
      <c r="C3" s="283"/>
      <c r="D3" s="284"/>
      <c r="E3" s="284"/>
      <c r="F3" s="284"/>
      <c r="G3" s="285"/>
      <c r="H3" s="32" t="str">
        <f>IF(C3="Bitte eintragen","- Bitte den Namen Ihres Vereins im Feld &lt;Name des Zuschussempfängers&gt; eintragen; "," ")</f>
        <v xml:space="preserve"> </v>
      </c>
    </row>
    <row r="4" spans="1:15" s="32" customFormat="1" ht="12" customHeight="1">
      <c r="B4" s="137"/>
      <c r="C4" s="38"/>
      <c r="D4" s="39"/>
      <c r="E4" s="39"/>
      <c r="F4" s="38"/>
      <c r="G4" s="38"/>
    </row>
    <row r="5" spans="1:15" s="32" customFormat="1" ht="33" customHeight="1" thickBot="1">
      <c r="B5" s="138" t="s">
        <v>3</v>
      </c>
      <c r="C5" s="286" t="s">
        <v>4</v>
      </c>
      <c r="D5" s="287"/>
      <c r="E5" s="288"/>
      <c r="F5" s="140" t="str">
        <f>IF(C5="Adaptation du contrat","Numéro d’ordre :","")</f>
        <v/>
      </c>
      <c r="G5" s="145" t="s">
        <v>5</v>
      </c>
      <c r="H5" s="32">
        <f>IF(C5="Vertragsanpassung",1,0)</f>
        <v>0</v>
      </c>
    </row>
    <row r="6" spans="1:15" s="32" customFormat="1" ht="40.5" customHeight="1" thickBot="1">
      <c r="B6" s="138" t="s">
        <v>6</v>
      </c>
      <c r="C6" s="291" t="s">
        <v>7</v>
      </c>
      <c r="D6" s="292"/>
      <c r="E6" s="292"/>
      <c r="F6" s="292"/>
      <c r="G6" s="292"/>
      <c r="H6" s="32">
        <f>IF(C6="Veranstaltung",1,IF(C6="Projekt",1,0))</f>
        <v>0</v>
      </c>
    </row>
    <row r="7" spans="1:15" s="32" customFormat="1" ht="74.25" customHeight="1" thickBot="1">
      <c r="B7" s="139" t="s">
        <v>8</v>
      </c>
      <c r="C7" s="28" t="s">
        <v>141</v>
      </c>
      <c r="D7" s="143" t="s">
        <v>9</v>
      </c>
      <c r="E7" s="366">
        <v>0.02</v>
      </c>
      <c r="F7" s="367"/>
      <c r="G7" s="367"/>
      <c r="H7" s="32">
        <f>IF(C7="Ja, anderer Betrag",1,0)</f>
        <v>0</v>
      </c>
    </row>
    <row r="8" spans="1:15" s="1" customFormat="1" ht="54" customHeight="1" thickBot="1">
      <c r="A8" s="32"/>
      <c r="B8" s="139" t="s">
        <v>10</v>
      </c>
      <c r="C8" s="28" t="s">
        <v>141</v>
      </c>
      <c r="D8" s="138" t="s">
        <v>11</v>
      </c>
      <c r="E8" s="286"/>
      <c r="F8" s="287"/>
      <c r="G8" s="287"/>
      <c r="H8" s="32">
        <f>IF(C8="Ja, anderer Betrag",1,0)</f>
        <v>0</v>
      </c>
    </row>
    <row r="9" spans="1:15" s="1" customFormat="1" ht="54" customHeight="1" thickBot="1">
      <c r="A9" s="32"/>
      <c r="B9" s="139" t="s">
        <v>12</v>
      </c>
      <c r="C9" s="108" t="s">
        <v>141</v>
      </c>
      <c r="D9" s="144" t="s">
        <v>13</v>
      </c>
      <c r="E9" s="113"/>
      <c r="F9" s="144" t="s">
        <v>14</v>
      </c>
      <c r="G9" s="114"/>
      <c r="H9" s="32"/>
    </row>
    <row r="10" spans="1:15" s="1" customFormat="1" ht="26.25" hidden="1" thickBot="1">
      <c r="A10" s="32"/>
      <c r="B10" s="140"/>
      <c r="C10" s="275"/>
      <c r="D10" s="144" t="s">
        <v>13</v>
      </c>
      <c r="E10" s="113"/>
      <c r="F10" s="144" t="s">
        <v>14</v>
      </c>
      <c r="G10" s="114"/>
      <c r="H10" s="112">
        <f>IF(C10="Ja",1,0)</f>
        <v>0</v>
      </c>
    </row>
    <row r="11" spans="1:15" s="1" customFormat="1" ht="26.25" hidden="1" thickBot="1">
      <c r="A11" s="32"/>
      <c r="B11" s="140"/>
      <c r="C11" s="109"/>
      <c r="D11" s="144" t="s">
        <v>13</v>
      </c>
      <c r="E11" s="113"/>
      <c r="F11" s="144" t="s">
        <v>14</v>
      </c>
      <c r="G11" s="114"/>
      <c r="H11" s="32">
        <f>IF(C11="Ja",1,0)</f>
        <v>0</v>
      </c>
    </row>
    <row r="12" spans="1:15" s="1" customFormat="1" ht="26.25" hidden="1" thickBot="1">
      <c r="A12" s="32"/>
      <c r="B12" s="141"/>
      <c r="C12" s="109"/>
      <c r="D12" s="144" t="s">
        <v>13</v>
      </c>
      <c r="E12" s="113"/>
      <c r="F12" s="144" t="s">
        <v>14</v>
      </c>
      <c r="G12" s="114"/>
      <c r="H12" s="32"/>
    </row>
    <row r="13" spans="1:15" s="1" customFormat="1" ht="25.5" hidden="1">
      <c r="A13" s="32"/>
      <c r="B13" s="141"/>
      <c r="C13" s="109"/>
      <c r="D13" s="144" t="s">
        <v>13</v>
      </c>
      <c r="E13" s="113"/>
      <c r="F13" s="144" t="s">
        <v>14</v>
      </c>
      <c r="G13" s="114"/>
      <c r="H13" s="32"/>
    </row>
    <row r="14" spans="1:15" s="1" customFormat="1" ht="25.5" hidden="1">
      <c r="A14" s="32"/>
      <c r="B14" s="141"/>
      <c r="C14" s="109"/>
      <c r="D14" s="144" t="s">
        <v>13</v>
      </c>
      <c r="E14" s="113"/>
      <c r="F14" s="144" t="s">
        <v>14</v>
      </c>
      <c r="G14" s="114"/>
      <c r="H14" s="32"/>
    </row>
    <row r="15" spans="1:15" s="1" customFormat="1" ht="26.25" hidden="1" thickBot="1">
      <c r="A15" s="32"/>
      <c r="B15" s="141"/>
      <c r="C15" s="109"/>
      <c r="D15" s="144" t="s">
        <v>13</v>
      </c>
      <c r="E15" s="113"/>
      <c r="F15" s="144" t="s">
        <v>14</v>
      </c>
      <c r="G15" s="114"/>
      <c r="H15" s="32"/>
    </row>
    <row r="16" spans="1:15" s="1" customFormat="1" ht="79.5" customHeight="1" thickBot="1">
      <c r="A16" s="32"/>
      <c r="B16" s="142" t="s">
        <v>15</v>
      </c>
      <c r="C16" s="110" t="s">
        <v>141</v>
      </c>
      <c r="D16" s="289" t="s">
        <v>16</v>
      </c>
      <c r="E16" s="289"/>
      <c r="F16" s="289"/>
      <c r="G16" s="290"/>
      <c r="H16" s="32"/>
      <c r="I16" s="35"/>
      <c r="J16" s="10"/>
    </row>
    <row r="17" spans="1:8" s="1" customFormat="1" ht="52.5" customHeight="1" thickBot="1">
      <c r="A17" s="32"/>
      <c r="B17" s="142" t="s">
        <v>17</v>
      </c>
      <c r="C17" s="110" t="s">
        <v>141</v>
      </c>
      <c r="D17" s="289" t="s">
        <v>18</v>
      </c>
      <c r="E17" s="289"/>
      <c r="F17" s="289"/>
      <c r="G17" s="290"/>
      <c r="H17" s="32"/>
    </row>
    <row r="18" spans="1:8" s="1" customFormat="1" ht="71.650000000000006" customHeight="1">
      <c r="A18" s="32"/>
      <c r="B18" s="142" t="s">
        <v>19</v>
      </c>
      <c r="C18" s="110" t="s">
        <v>141</v>
      </c>
      <c r="D18" s="289" t="s">
        <v>20</v>
      </c>
      <c r="E18" s="289"/>
      <c r="F18" s="289"/>
      <c r="G18" s="290"/>
      <c r="H18" s="32"/>
    </row>
    <row r="19" spans="1:8" s="1" customFormat="1" ht="61.35" customHeight="1" thickBot="1">
      <c r="A19" s="32"/>
      <c r="B19" s="142" t="s">
        <v>21</v>
      </c>
      <c r="C19" s="111" t="s">
        <v>141</v>
      </c>
      <c r="D19" s="289" t="s">
        <v>22</v>
      </c>
      <c r="E19" s="289"/>
      <c r="F19" s="289"/>
      <c r="G19" s="290"/>
      <c r="H19" s="199"/>
    </row>
    <row r="20" spans="1:8" s="1" customFormat="1" ht="65.650000000000006" customHeight="1" thickBot="1">
      <c r="A20" s="32"/>
      <c r="B20" s="138" t="s">
        <v>23</v>
      </c>
      <c r="C20" s="286" t="s">
        <v>141</v>
      </c>
      <c r="D20" s="287"/>
      <c r="E20" s="287"/>
      <c r="F20" s="287"/>
      <c r="G20" s="288"/>
      <c r="H20" s="112"/>
    </row>
    <row r="21" spans="1:8" s="37" customFormat="1" ht="19.899999999999999" hidden="1" customHeight="1" thickBot="1">
      <c r="C21" s="47"/>
      <c r="D21" s="47"/>
      <c r="E21" s="47"/>
      <c r="F21" s="47"/>
      <c r="G21" s="47"/>
    </row>
    <row r="22" spans="1:8" ht="36" customHeight="1" thickBot="1">
      <c r="B22" s="138" t="s">
        <v>24</v>
      </c>
      <c r="C22" s="279"/>
      <c r="D22" s="280"/>
      <c r="E22" s="280"/>
      <c r="F22" s="280"/>
      <c r="G22" s="281"/>
    </row>
  </sheetData>
  <sheetProtection sheet="1" objects="1" scenarios="1" formatCells="0" formatRows="0"/>
  <mergeCells count="13">
    <mergeCell ref="J1:O1"/>
    <mergeCell ref="C22:G22"/>
    <mergeCell ref="B1:G1"/>
    <mergeCell ref="C3:G3"/>
    <mergeCell ref="C20:G20"/>
    <mergeCell ref="C5:E5"/>
    <mergeCell ref="D16:G16"/>
    <mergeCell ref="D17:G17"/>
    <mergeCell ref="D19:G19"/>
    <mergeCell ref="D18:G18"/>
    <mergeCell ref="C6:G6"/>
    <mergeCell ref="E7:G7"/>
    <mergeCell ref="E8:G8"/>
  </mergeCells>
  <conditionalFormatting sqref="B7:E7">
    <cfRule type="expression" dxfId="111" priority="50">
      <formula>$C$6="Örtlicher Zuschuss"</formula>
    </cfRule>
  </conditionalFormatting>
  <conditionalFormatting sqref="B20:G20">
    <cfRule type="expression" dxfId="110" priority="48">
      <formula>$C$6="Örtlicher Zuschuss"</formula>
    </cfRule>
  </conditionalFormatting>
  <conditionalFormatting sqref="C6">
    <cfRule type="expression" dxfId="109" priority="41">
      <formula>$C$6="Örtlicher Zuschuss"</formula>
    </cfRule>
    <cfRule type="expression" dxfId="108" priority="42">
      <formula>$C$7="Nein"</formula>
    </cfRule>
  </conditionalFormatting>
  <conditionalFormatting sqref="D7:E7">
    <cfRule type="expression" dxfId="107" priority="101">
      <formula>$C$7="Nein"</formula>
    </cfRule>
  </conditionalFormatting>
  <conditionalFormatting sqref="D8:E8">
    <cfRule type="expression" dxfId="106" priority="102">
      <formula>$C$8="Nein"</formula>
    </cfRule>
  </conditionalFormatting>
  <conditionalFormatting sqref="D9:G15">
    <cfRule type="expression" dxfId="105" priority="8">
      <formula>$C$9=0</formula>
    </cfRule>
  </conditionalFormatting>
  <conditionalFormatting sqref="D10:G15">
    <cfRule type="expression" dxfId="104" priority="7">
      <formula>$C$9=1</formula>
    </cfRule>
  </conditionalFormatting>
  <conditionalFormatting sqref="D11:G15">
    <cfRule type="expression" dxfId="103" priority="6">
      <formula>$C$9=2</formula>
    </cfRule>
  </conditionalFormatting>
  <conditionalFormatting sqref="D12:G15">
    <cfRule type="expression" dxfId="102" priority="5">
      <formula>$C$9=3</formula>
    </cfRule>
  </conditionalFormatting>
  <conditionalFormatting sqref="D13:G15">
    <cfRule type="expression" dxfId="101" priority="4">
      <formula>$C$9=4</formula>
    </cfRule>
  </conditionalFormatting>
  <conditionalFormatting sqref="D14:G15">
    <cfRule type="expression" dxfId="100" priority="3">
      <formula>$C$9=5</formula>
    </cfRule>
  </conditionalFormatting>
  <conditionalFormatting sqref="D15:G15">
    <cfRule type="expression" dxfId="99" priority="1">
      <formula>$C$9=6</formula>
    </cfRule>
  </conditionalFormatting>
  <conditionalFormatting sqref="D16:G16">
    <cfRule type="expression" dxfId="98" priority="89">
      <formula>$C$16="Non"</formula>
    </cfRule>
  </conditionalFormatting>
  <conditionalFormatting sqref="D17:G17">
    <cfRule type="expression" dxfId="97" priority="87">
      <formula>$C$17="Non"</formula>
    </cfRule>
  </conditionalFormatting>
  <conditionalFormatting sqref="D18:G18">
    <cfRule type="expression" dxfId="96" priority="45">
      <formula>$C$18="Non"</formula>
    </cfRule>
  </conditionalFormatting>
  <conditionalFormatting sqref="D19:G19">
    <cfRule type="expression" dxfId="95" priority="85">
      <formula>$C$19="Non"</formula>
    </cfRule>
  </conditionalFormatting>
  <conditionalFormatting sqref="G5">
    <cfRule type="expression" dxfId="94" priority="129">
      <formula>H5=1</formula>
    </cfRule>
  </conditionalFormatting>
  <dataValidations count="8">
    <dataValidation type="list" allowBlank="1" showInputMessage="1" showErrorMessage="1" sqref="C7" xr:uid="{00000000-0002-0000-0000-000000000000}">
      <formula1>"Sélectionner, Oui, Non"</formula1>
    </dataValidation>
    <dataValidation showInputMessage="1" showErrorMessage="1" sqref="C22:G22" xr:uid="{00000000-0002-0000-0000-000001000000}"/>
    <dataValidation type="list" allowBlank="1" showInputMessage="1" showErrorMessage="1" sqref="C5" xr:uid="{00000000-0002-0000-0000-000002000000}">
      <formula1>"Sélectionner,Premier budget (contrat non encore établi),Adaptation du contrat"</formula1>
    </dataValidation>
    <dataValidation type="list" allowBlank="1" showInputMessage="1" showErrorMessage="1" sqref="C20:G20" xr:uid="{00000000-0002-0000-0000-000003000000}">
      <formula1>"Sélectionner,Non,Oui"</formula1>
    </dataValidation>
    <dataValidation type="list" allowBlank="1" showInputMessage="1" showErrorMessage="1" sqref="G5" xr:uid="{00000000-0002-0000-0000-000004000000}">
      <formula1>"À sélectionner uniquement en cas d’avenant au contrat,1re,2re,3re,4re,5re,"</formula1>
    </dataValidation>
    <dataValidation type="list" allowBlank="1" showInputMessage="1" showErrorMessage="1" sqref="C8" xr:uid="{00000000-0002-0000-0000-000005000000}">
      <formula1>"Sélectionner,Oui,Non"</formula1>
    </dataValidation>
    <dataValidation type="list" allowBlank="1" showInputMessage="1" showErrorMessage="1" sqref="C9" xr:uid="{00000000-0002-0000-0000-000006000000}">
      <formula1>"Sélectionner, 0,1,2, 3, 4, 5, 6, 7"</formula1>
    </dataValidation>
    <dataValidation type="list" allowBlank="1" showInputMessage="1" showErrorMessage="1" sqref="C16:C19" xr:uid="{00000000-0002-0000-0000-000007000000}">
      <formula1>"Sélectionner,Oui,Non,"</formula1>
    </dataValidation>
  </dataValidations>
  <pageMargins left="0.70866141732283472" right="0.70866141732283472" top="0.78740157480314965" bottom="0.78740157480314965" header="0.31496062992125984" footer="0.31496062992125984"/>
  <pageSetup paperSize="9" scale="5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D160"/>
  <sheetViews>
    <sheetView tabSelected="1" view="pageBreakPreview" zoomScaleNormal="145" zoomScaleSheetLayoutView="100" zoomScalePageLayoutView="85" workbookViewId="0">
      <pane xSplit="1" ySplit="3" topLeftCell="B101" activePane="bottomRight" state="frozen"/>
      <selection pane="topRight" activeCell="B1" sqref="B1"/>
      <selection pane="bottomLeft" activeCell="A4" sqref="A4"/>
      <selection pane="bottomRight" activeCell="A115" sqref="A115:XFD115"/>
    </sheetView>
  </sheetViews>
  <sheetFormatPr baseColWidth="10" defaultColWidth="9.28515625" defaultRowHeight="12.75" outlineLevelRow="1"/>
  <cols>
    <col min="1" max="1" width="3.5703125" style="32" customWidth="1"/>
    <col min="2" max="2" width="79.42578125" style="1" customWidth="1"/>
    <col min="3" max="3" width="8.42578125" style="1" customWidth="1"/>
    <col min="4" max="4" width="11.5703125" style="1" bestFit="1" customWidth="1"/>
    <col min="5" max="5" width="11.7109375" style="1" customWidth="1"/>
    <col min="6" max="6" width="11.5703125" style="1" bestFit="1" customWidth="1"/>
    <col min="7" max="7" width="19.5703125" style="1" customWidth="1"/>
    <col min="8" max="8" width="22.7109375" style="188" customWidth="1"/>
    <col min="9" max="9" width="23.28515625" style="188" customWidth="1"/>
    <col min="10" max="10" width="22.42578125" style="1" customWidth="1"/>
    <col min="11" max="11" width="17.5703125" style="48" customWidth="1"/>
    <col min="12" max="12" width="22.42578125" style="129" customWidth="1"/>
    <col min="13" max="13" width="9.28515625" style="32"/>
    <col min="14" max="14" width="9.28515625" style="32" hidden="1" customWidth="1"/>
    <col min="15" max="30" width="9.28515625" style="32"/>
    <col min="31" max="16384" width="9.28515625" style="1"/>
  </cols>
  <sheetData>
    <row r="1" spans="1:30" ht="61.5" customHeight="1" thickBot="1">
      <c r="A1" s="248"/>
      <c r="B1" s="201" t="s">
        <v>57</v>
      </c>
      <c r="C1" s="201"/>
      <c r="D1" s="297" t="s">
        <v>58</v>
      </c>
      <c r="E1" s="297"/>
      <c r="F1" s="297"/>
      <c r="G1" s="297"/>
      <c r="H1" s="297"/>
      <c r="I1" s="298"/>
      <c r="J1" s="152">
        <f>'Données de base'!C22</f>
        <v>0</v>
      </c>
      <c r="N1" s="32" t="s">
        <v>59</v>
      </c>
    </row>
    <row r="2" spans="1:30" ht="22.5" customHeight="1">
      <c r="B2" s="41"/>
      <c r="C2" s="41"/>
      <c r="D2" s="33"/>
      <c r="E2" s="33"/>
      <c r="F2" s="33"/>
      <c r="G2" s="33"/>
      <c r="H2" s="179"/>
      <c r="I2" s="179"/>
      <c r="J2" s="32"/>
      <c r="L2" s="32"/>
      <c r="N2" s="32" t="s">
        <v>60</v>
      </c>
    </row>
    <row r="3" spans="1:30" ht="105" customHeight="1">
      <c r="A3" s="249"/>
      <c r="B3" s="210" t="s">
        <v>25</v>
      </c>
      <c r="C3" s="210" t="s">
        <v>61</v>
      </c>
      <c r="D3" s="211" t="s">
        <v>62</v>
      </c>
      <c r="E3" s="211" t="s">
        <v>28</v>
      </c>
      <c r="F3" s="211" t="s">
        <v>62</v>
      </c>
      <c r="G3" s="211" t="s">
        <v>30</v>
      </c>
      <c r="H3" s="212" t="s">
        <v>31</v>
      </c>
      <c r="I3" s="212" t="s">
        <v>32</v>
      </c>
      <c r="J3" s="211" t="s">
        <v>33</v>
      </c>
      <c r="L3" s="163" t="str">
        <f>IF($L$4="VE",CONCATENATE("En cas d'avenants",CHAR(10),"cette ligne budgétaire a-t-elle été modifiée ?"),"")</f>
        <v/>
      </c>
    </row>
    <row r="4" spans="1:30" ht="35.25" customHeight="1">
      <c r="A4" s="235"/>
      <c r="B4" s="293" t="b">
        <f>IF('Données de base'!C20="Oui",CONCATENATE("Remarques: Les cellules sur fond bleu sont remplies par le bénéficiaire ",""))</f>
        <v>0</v>
      </c>
      <c r="C4" s="293"/>
      <c r="D4" s="293"/>
      <c r="E4" s="293"/>
      <c r="F4" s="293"/>
      <c r="G4" s="293"/>
      <c r="H4" s="293"/>
      <c r="I4" s="299" t="str">
        <f>IF('Données de base'!C20="Oui","Remarques:Les cellules sont calculées automatiquement.","")</f>
        <v/>
      </c>
      <c r="J4" s="299"/>
      <c r="L4" s="200" t="str">
        <f>IF('Données de base'!C5="Adaptation du contrat","VE","NOVE")</f>
        <v>NOVE</v>
      </c>
    </row>
    <row r="5" spans="1:30" s="206" customFormat="1" ht="155.25" customHeight="1">
      <c r="A5" s="220">
        <v>1</v>
      </c>
      <c r="B5" s="219" t="s">
        <v>35</v>
      </c>
      <c r="C5" s="219"/>
      <c r="D5" s="295" t="str">
        <f>IF('Données de base'!C20="Oui",CONCATENATE("Aide pour remplir: ",Exemple!P5),"")</f>
        <v/>
      </c>
      <c r="E5" s="295"/>
      <c r="F5" s="295"/>
      <c r="G5" s="295"/>
      <c r="H5" s="295"/>
      <c r="I5" s="221">
        <f>SUM(I6:I31)</f>
        <v>0</v>
      </c>
      <c r="J5" s="301" t="s">
        <v>63</v>
      </c>
      <c r="K5" s="264" t="e">
        <f>IF(SUM(I5,#REF!,I32)&gt;0.4*I115,1,0)</f>
        <v>#REF!</v>
      </c>
      <c r="L5" s="265" t="str">
        <f>IF(L4="VE","À NOTER . La GIZ ne peut pas prendre en charge les coûts dus aux fluctuations monétaires.'Transfert du financement'!K9","")</f>
        <v/>
      </c>
      <c r="M5" s="204"/>
      <c r="N5" s="204"/>
      <c r="O5" s="204"/>
      <c r="P5" s="204"/>
      <c r="Q5" s="204"/>
      <c r="R5" s="204"/>
      <c r="S5" s="204"/>
      <c r="T5" s="204"/>
      <c r="U5" s="204"/>
      <c r="V5" s="204"/>
      <c r="W5" s="204"/>
      <c r="X5" s="204"/>
      <c r="Y5" s="204"/>
      <c r="Z5" s="204"/>
      <c r="AA5" s="204"/>
      <c r="AB5" s="204"/>
      <c r="AC5" s="204"/>
      <c r="AD5" s="204"/>
    </row>
    <row r="6" spans="1:30" ht="14.1" customHeight="1">
      <c r="A6" s="213"/>
      <c r="B6" s="213"/>
      <c r="C6" s="213"/>
      <c r="D6" s="268"/>
      <c r="E6" s="203" t="s">
        <v>64</v>
      </c>
      <c r="F6" s="203"/>
      <c r="G6" s="203" t="s">
        <v>65</v>
      </c>
      <c r="H6" s="214"/>
      <c r="I6" s="215">
        <f>ROUND(D6*F6*H6,2)</f>
        <v>0</v>
      </c>
      <c r="J6" s="301"/>
      <c r="L6" s="129" t="s">
        <v>66</v>
      </c>
    </row>
    <row r="7" spans="1:30" ht="14.1" customHeight="1">
      <c r="A7" s="213"/>
      <c r="B7" s="216"/>
      <c r="C7" s="216"/>
      <c r="D7" s="268"/>
      <c r="E7" s="203" t="s">
        <v>64</v>
      </c>
      <c r="F7" s="203"/>
      <c r="G7" s="203" t="s">
        <v>65</v>
      </c>
      <c r="H7" s="214"/>
      <c r="I7" s="215">
        <f t="shared" ref="I7:I31" si="0">ROUND(D7*F7*H7,2)</f>
        <v>0</v>
      </c>
      <c r="J7" s="301"/>
      <c r="L7" s="129" t="s">
        <v>66</v>
      </c>
    </row>
    <row r="8" spans="1:30" ht="14.1" customHeight="1">
      <c r="A8" s="213"/>
      <c r="B8" s="216"/>
      <c r="C8" s="216"/>
      <c r="D8" s="268"/>
      <c r="E8" s="203" t="s">
        <v>64</v>
      </c>
      <c r="F8" s="203"/>
      <c r="G8" s="203" t="s">
        <v>65</v>
      </c>
      <c r="H8" s="214"/>
      <c r="I8" s="215">
        <f t="shared" si="0"/>
        <v>0</v>
      </c>
      <c r="J8" s="301"/>
      <c r="L8" s="129" t="s">
        <v>66</v>
      </c>
    </row>
    <row r="9" spans="1:30" ht="14.1" customHeight="1">
      <c r="A9" s="213"/>
      <c r="B9" s="216"/>
      <c r="C9" s="216"/>
      <c r="D9" s="268"/>
      <c r="E9" s="203" t="s">
        <v>64</v>
      </c>
      <c r="F9" s="203"/>
      <c r="G9" s="203" t="s">
        <v>65</v>
      </c>
      <c r="H9" s="214"/>
      <c r="I9" s="215">
        <f t="shared" si="0"/>
        <v>0</v>
      </c>
      <c r="J9" s="301"/>
      <c r="L9" s="129" t="s">
        <v>66</v>
      </c>
    </row>
    <row r="10" spans="1:30" ht="14.1" customHeight="1">
      <c r="A10" s="213"/>
      <c r="B10" s="216"/>
      <c r="C10" s="216"/>
      <c r="D10" s="268"/>
      <c r="E10" s="203" t="s">
        <v>64</v>
      </c>
      <c r="F10" s="203"/>
      <c r="G10" s="203" t="s">
        <v>65</v>
      </c>
      <c r="H10" s="214"/>
      <c r="I10" s="215">
        <f t="shared" ref="I10:I20" si="1">ROUND(D10*F10*H10,2)</f>
        <v>0</v>
      </c>
      <c r="J10" s="301"/>
      <c r="L10" s="129" t="s">
        <v>66</v>
      </c>
    </row>
    <row r="11" spans="1:30" ht="14.1" customHeight="1">
      <c r="A11" s="213"/>
      <c r="B11" s="216"/>
      <c r="C11" s="216"/>
      <c r="D11" s="268"/>
      <c r="E11" s="203" t="s">
        <v>64</v>
      </c>
      <c r="F11" s="203"/>
      <c r="G11" s="203" t="s">
        <v>65</v>
      </c>
      <c r="H11" s="214"/>
      <c r="I11" s="215">
        <f t="shared" si="1"/>
        <v>0</v>
      </c>
      <c r="J11" s="301"/>
      <c r="L11" s="129" t="s">
        <v>66</v>
      </c>
    </row>
    <row r="12" spans="1:30" ht="14.1" customHeight="1">
      <c r="A12" s="213"/>
      <c r="B12" s="216"/>
      <c r="C12" s="216"/>
      <c r="D12" s="268"/>
      <c r="E12" s="203" t="s">
        <v>64</v>
      </c>
      <c r="F12" s="203"/>
      <c r="G12" s="203" t="s">
        <v>65</v>
      </c>
      <c r="H12" s="214"/>
      <c r="I12" s="215">
        <f t="shared" si="1"/>
        <v>0</v>
      </c>
      <c r="J12" s="301"/>
      <c r="L12" s="129" t="s">
        <v>66</v>
      </c>
    </row>
    <row r="13" spans="1:30" ht="14.1" hidden="1" customHeight="1" outlineLevel="1">
      <c r="A13" s="213"/>
      <c r="B13" s="216"/>
      <c r="C13" s="216"/>
      <c r="D13" s="268"/>
      <c r="E13" s="203" t="s">
        <v>64</v>
      </c>
      <c r="F13" s="203"/>
      <c r="G13" s="203" t="s">
        <v>65</v>
      </c>
      <c r="H13" s="214"/>
      <c r="I13" s="215">
        <f t="shared" si="1"/>
        <v>0</v>
      </c>
      <c r="J13" s="301"/>
      <c r="L13" s="129" t="s">
        <v>66</v>
      </c>
    </row>
    <row r="14" spans="1:30" ht="14.1" hidden="1" customHeight="1" outlineLevel="1">
      <c r="A14" s="213"/>
      <c r="B14" s="216"/>
      <c r="C14" s="216"/>
      <c r="D14" s="268"/>
      <c r="E14" s="203" t="s">
        <v>64</v>
      </c>
      <c r="F14" s="203"/>
      <c r="G14" s="203" t="s">
        <v>65</v>
      </c>
      <c r="H14" s="214"/>
      <c r="I14" s="215">
        <f t="shared" si="1"/>
        <v>0</v>
      </c>
      <c r="J14" s="301"/>
      <c r="L14" s="129" t="s">
        <v>66</v>
      </c>
    </row>
    <row r="15" spans="1:30" ht="14.1" hidden="1" customHeight="1" outlineLevel="1">
      <c r="A15" s="213"/>
      <c r="B15" s="216"/>
      <c r="C15" s="216"/>
      <c r="D15" s="268"/>
      <c r="E15" s="203" t="s">
        <v>64</v>
      </c>
      <c r="F15" s="203"/>
      <c r="G15" s="203" t="s">
        <v>65</v>
      </c>
      <c r="H15" s="214"/>
      <c r="I15" s="215">
        <f t="shared" si="1"/>
        <v>0</v>
      </c>
      <c r="J15" s="301"/>
      <c r="L15" s="129" t="s">
        <v>66</v>
      </c>
    </row>
    <row r="16" spans="1:30" ht="14.1" hidden="1" customHeight="1" outlineLevel="1">
      <c r="A16" s="213"/>
      <c r="B16" s="216"/>
      <c r="C16" s="216"/>
      <c r="D16" s="268"/>
      <c r="E16" s="203" t="s">
        <v>64</v>
      </c>
      <c r="F16" s="203"/>
      <c r="G16" s="203" t="s">
        <v>65</v>
      </c>
      <c r="H16" s="214"/>
      <c r="I16" s="215">
        <f t="shared" si="1"/>
        <v>0</v>
      </c>
      <c r="J16" s="301"/>
      <c r="L16" s="129" t="s">
        <v>66</v>
      </c>
    </row>
    <row r="17" spans="1:30" ht="14.1" hidden="1" customHeight="1" outlineLevel="1">
      <c r="A17" s="213"/>
      <c r="B17" s="216"/>
      <c r="C17" s="216"/>
      <c r="D17" s="268"/>
      <c r="E17" s="203" t="s">
        <v>64</v>
      </c>
      <c r="F17" s="203"/>
      <c r="G17" s="203" t="s">
        <v>65</v>
      </c>
      <c r="H17" s="214"/>
      <c r="I17" s="215">
        <f t="shared" si="1"/>
        <v>0</v>
      </c>
      <c r="J17" s="301"/>
      <c r="L17" s="129" t="s">
        <v>66</v>
      </c>
    </row>
    <row r="18" spans="1:30" ht="14.1" hidden="1" customHeight="1" outlineLevel="1">
      <c r="A18" s="213"/>
      <c r="B18" s="216"/>
      <c r="C18" s="216"/>
      <c r="D18" s="268"/>
      <c r="E18" s="203" t="s">
        <v>64</v>
      </c>
      <c r="F18" s="203"/>
      <c r="G18" s="203" t="s">
        <v>65</v>
      </c>
      <c r="H18" s="214"/>
      <c r="I18" s="215">
        <f t="shared" si="1"/>
        <v>0</v>
      </c>
      <c r="J18" s="301"/>
      <c r="L18" s="129" t="s">
        <v>66</v>
      </c>
    </row>
    <row r="19" spans="1:30" ht="14.1" hidden="1" customHeight="1" outlineLevel="1">
      <c r="A19" s="213"/>
      <c r="B19" s="216"/>
      <c r="C19" s="216"/>
      <c r="D19" s="268"/>
      <c r="E19" s="203" t="s">
        <v>64</v>
      </c>
      <c r="F19" s="203"/>
      <c r="G19" s="203" t="s">
        <v>65</v>
      </c>
      <c r="H19" s="214"/>
      <c r="I19" s="215">
        <f t="shared" si="1"/>
        <v>0</v>
      </c>
      <c r="J19" s="301"/>
      <c r="L19" s="129" t="s">
        <v>66</v>
      </c>
    </row>
    <row r="20" spans="1:30" ht="14.1" hidden="1" customHeight="1" outlineLevel="1">
      <c r="A20" s="213"/>
      <c r="B20" s="218"/>
      <c r="C20" s="218"/>
      <c r="D20" s="268"/>
      <c r="E20" s="203" t="s">
        <v>64</v>
      </c>
      <c r="F20" s="203"/>
      <c r="G20" s="203" t="s">
        <v>65</v>
      </c>
      <c r="H20" s="214"/>
      <c r="I20" s="215">
        <f t="shared" si="1"/>
        <v>0</v>
      </c>
      <c r="J20" s="301"/>
      <c r="L20" s="129" t="s">
        <v>66</v>
      </c>
    </row>
    <row r="21" spans="1:30" ht="14.1" hidden="1" customHeight="1" outlineLevel="1">
      <c r="A21" s="213"/>
      <c r="B21" s="216"/>
      <c r="C21" s="216"/>
      <c r="D21" s="268"/>
      <c r="E21" s="203" t="s">
        <v>64</v>
      </c>
      <c r="F21" s="203"/>
      <c r="G21" s="203" t="s">
        <v>65</v>
      </c>
      <c r="H21" s="214"/>
      <c r="I21" s="215">
        <f t="shared" si="0"/>
        <v>0</v>
      </c>
      <c r="J21" s="301"/>
      <c r="L21" s="129" t="s">
        <v>66</v>
      </c>
    </row>
    <row r="22" spans="1:30" ht="14.1" hidden="1" customHeight="1" outlineLevel="1">
      <c r="A22" s="213"/>
      <c r="B22" s="216"/>
      <c r="C22" s="216"/>
      <c r="D22" s="268"/>
      <c r="E22" s="203" t="s">
        <v>64</v>
      </c>
      <c r="F22" s="203"/>
      <c r="G22" s="203" t="s">
        <v>65</v>
      </c>
      <c r="H22" s="214"/>
      <c r="I22" s="215">
        <f t="shared" si="0"/>
        <v>0</v>
      </c>
      <c r="J22" s="301"/>
      <c r="L22" s="129" t="s">
        <v>66</v>
      </c>
    </row>
    <row r="23" spans="1:30" ht="14.1" hidden="1" customHeight="1" outlineLevel="1">
      <c r="A23" s="213"/>
      <c r="B23" s="216"/>
      <c r="C23" s="216"/>
      <c r="D23" s="268"/>
      <c r="E23" s="203" t="s">
        <v>64</v>
      </c>
      <c r="F23" s="203"/>
      <c r="G23" s="203" t="s">
        <v>65</v>
      </c>
      <c r="H23" s="214"/>
      <c r="I23" s="215">
        <f t="shared" si="0"/>
        <v>0</v>
      </c>
      <c r="J23" s="301"/>
      <c r="L23" s="129" t="s">
        <v>66</v>
      </c>
    </row>
    <row r="24" spans="1:30" ht="14.1" hidden="1" customHeight="1" outlineLevel="1">
      <c r="A24" s="213"/>
      <c r="B24" s="216"/>
      <c r="C24" s="216"/>
      <c r="D24" s="268"/>
      <c r="E24" s="203" t="s">
        <v>64</v>
      </c>
      <c r="F24" s="203"/>
      <c r="G24" s="203" t="s">
        <v>65</v>
      </c>
      <c r="H24" s="214"/>
      <c r="I24" s="215">
        <f t="shared" si="0"/>
        <v>0</v>
      </c>
      <c r="J24" s="301"/>
      <c r="L24" s="129" t="s">
        <v>66</v>
      </c>
    </row>
    <row r="25" spans="1:30" ht="14.1" hidden="1" customHeight="1" outlineLevel="1">
      <c r="A25" s="213"/>
      <c r="B25" s="216"/>
      <c r="C25" s="216"/>
      <c r="D25" s="268"/>
      <c r="E25" s="203" t="s">
        <v>64</v>
      </c>
      <c r="F25" s="203"/>
      <c r="G25" s="203" t="s">
        <v>65</v>
      </c>
      <c r="H25" s="214"/>
      <c r="I25" s="215">
        <f t="shared" si="0"/>
        <v>0</v>
      </c>
      <c r="J25" s="301"/>
      <c r="L25" s="129" t="s">
        <v>66</v>
      </c>
    </row>
    <row r="26" spans="1:30" ht="14.1" hidden="1" customHeight="1" outlineLevel="1">
      <c r="A26" s="213"/>
      <c r="B26" s="216"/>
      <c r="C26" s="216"/>
      <c r="D26" s="268"/>
      <c r="E26" s="203" t="s">
        <v>64</v>
      </c>
      <c r="F26" s="203"/>
      <c r="G26" s="203" t="s">
        <v>65</v>
      </c>
      <c r="H26" s="214"/>
      <c r="I26" s="215">
        <f t="shared" si="0"/>
        <v>0</v>
      </c>
      <c r="J26" s="301"/>
      <c r="L26" s="129" t="s">
        <v>66</v>
      </c>
    </row>
    <row r="27" spans="1:30" ht="14.1" hidden="1" customHeight="1" outlineLevel="1">
      <c r="A27" s="213"/>
      <c r="B27" s="216"/>
      <c r="C27" s="216"/>
      <c r="D27" s="268"/>
      <c r="E27" s="203" t="s">
        <v>64</v>
      </c>
      <c r="F27" s="203"/>
      <c r="G27" s="203" t="s">
        <v>65</v>
      </c>
      <c r="H27" s="214"/>
      <c r="I27" s="215">
        <f t="shared" si="0"/>
        <v>0</v>
      </c>
      <c r="J27" s="301"/>
      <c r="L27" s="129" t="s">
        <v>66</v>
      </c>
    </row>
    <row r="28" spans="1:30" ht="14.1" hidden="1" customHeight="1" outlineLevel="1">
      <c r="A28" s="213"/>
      <c r="B28" s="216"/>
      <c r="C28" s="216"/>
      <c r="D28" s="268"/>
      <c r="E28" s="203" t="s">
        <v>64</v>
      </c>
      <c r="F28" s="203"/>
      <c r="G28" s="203" t="s">
        <v>65</v>
      </c>
      <c r="H28" s="214"/>
      <c r="I28" s="215">
        <f t="shared" si="0"/>
        <v>0</v>
      </c>
      <c r="J28" s="301"/>
      <c r="L28" s="129" t="s">
        <v>66</v>
      </c>
    </row>
    <row r="29" spans="1:30" ht="14.1" hidden="1" customHeight="1" outlineLevel="1">
      <c r="A29" s="213"/>
      <c r="B29" s="216"/>
      <c r="C29" s="216"/>
      <c r="D29" s="268"/>
      <c r="E29" s="203" t="s">
        <v>64</v>
      </c>
      <c r="F29" s="203"/>
      <c r="G29" s="203" t="s">
        <v>65</v>
      </c>
      <c r="H29" s="214"/>
      <c r="I29" s="215">
        <f t="shared" si="0"/>
        <v>0</v>
      </c>
      <c r="J29" s="301"/>
      <c r="L29" s="129" t="s">
        <v>66</v>
      </c>
    </row>
    <row r="30" spans="1:30" ht="14.1" hidden="1" customHeight="1" outlineLevel="1">
      <c r="A30" s="213"/>
      <c r="B30" s="216"/>
      <c r="C30" s="216"/>
      <c r="D30" s="268"/>
      <c r="E30" s="203" t="s">
        <v>64</v>
      </c>
      <c r="F30" s="203"/>
      <c r="G30" s="203" t="s">
        <v>65</v>
      </c>
      <c r="H30" s="214"/>
      <c r="I30" s="215">
        <f t="shared" si="0"/>
        <v>0</v>
      </c>
      <c r="J30" s="301"/>
      <c r="L30" s="129" t="s">
        <v>66</v>
      </c>
    </row>
    <row r="31" spans="1:30" ht="14.1" hidden="1" customHeight="1" outlineLevel="1">
      <c r="A31" s="213"/>
      <c r="B31" s="218"/>
      <c r="C31" s="218"/>
      <c r="D31" s="268"/>
      <c r="E31" s="203" t="s">
        <v>64</v>
      </c>
      <c r="F31" s="203"/>
      <c r="G31" s="203" t="s">
        <v>65</v>
      </c>
      <c r="H31" s="214"/>
      <c r="I31" s="215">
        <f t="shared" si="0"/>
        <v>0</v>
      </c>
      <c r="J31" s="301"/>
      <c r="L31" s="129" t="s">
        <v>66</v>
      </c>
    </row>
    <row r="32" spans="1:30" s="206" customFormat="1" ht="155.25" customHeight="1" collapsed="1">
      <c r="A32" s="220">
        <v>2</v>
      </c>
      <c r="B32" s="219" t="s">
        <v>38</v>
      </c>
      <c r="C32" s="219"/>
      <c r="D32" s="295" t="str">
        <f>IF('Données de base'!C20="Oui",CONCATENATE("Aide pour remplir: ",Exemple!P11),"")</f>
        <v/>
      </c>
      <c r="E32" s="295"/>
      <c r="F32" s="295"/>
      <c r="G32" s="295"/>
      <c r="H32" s="295"/>
      <c r="I32" s="221">
        <f>SUM(I33:I49)</f>
        <v>0</v>
      </c>
      <c r="J32" s="301"/>
      <c r="K32" s="264"/>
      <c r="L32" s="205"/>
      <c r="M32" s="204"/>
      <c r="N32" s="204"/>
      <c r="O32" s="204"/>
      <c r="P32" s="204"/>
      <c r="Q32" s="204"/>
      <c r="R32" s="204"/>
      <c r="S32" s="204"/>
      <c r="T32" s="204"/>
      <c r="U32" s="204"/>
      <c r="V32" s="204"/>
      <c r="W32" s="204"/>
      <c r="X32" s="204"/>
      <c r="Y32" s="204"/>
      <c r="Z32" s="204"/>
      <c r="AA32" s="204"/>
      <c r="AB32" s="204"/>
      <c r="AC32" s="204"/>
      <c r="AD32" s="204"/>
    </row>
    <row r="33" spans="1:12" ht="14.1" customHeight="1">
      <c r="A33" s="213"/>
      <c r="B33" s="213"/>
      <c r="C33" s="213"/>
      <c r="D33" s="217"/>
      <c r="E33" s="296" t="s">
        <v>67</v>
      </c>
      <c r="F33" s="296"/>
      <c r="G33" s="296"/>
      <c r="H33" s="214"/>
      <c r="I33" s="215">
        <f>ROUND(D33*H33,2)</f>
        <v>0</v>
      </c>
      <c r="J33" s="301"/>
      <c r="L33" s="129" t="s">
        <v>66</v>
      </c>
    </row>
    <row r="34" spans="1:12" ht="14.1" customHeight="1">
      <c r="A34" s="213"/>
      <c r="B34" s="216"/>
      <c r="C34" s="216"/>
      <c r="D34" s="217"/>
      <c r="E34" s="296" t="s">
        <v>67</v>
      </c>
      <c r="F34" s="296"/>
      <c r="G34" s="296"/>
      <c r="H34" s="214"/>
      <c r="I34" s="215">
        <f t="shared" ref="I34:I49" si="2">ROUND(D34*H34,2)</f>
        <v>0</v>
      </c>
      <c r="J34" s="301"/>
      <c r="L34" s="129" t="s">
        <v>66</v>
      </c>
    </row>
    <row r="35" spans="1:12" ht="14.1" customHeight="1">
      <c r="A35" s="213"/>
      <c r="B35" s="218"/>
      <c r="C35" s="218"/>
      <c r="D35" s="217"/>
      <c r="E35" s="296" t="s">
        <v>67</v>
      </c>
      <c r="F35" s="296"/>
      <c r="G35" s="296"/>
      <c r="H35" s="214"/>
      <c r="I35" s="215">
        <f t="shared" si="2"/>
        <v>0</v>
      </c>
      <c r="J35" s="301"/>
      <c r="L35" s="129" t="s">
        <v>66</v>
      </c>
    </row>
    <row r="36" spans="1:12" ht="14.1" customHeight="1">
      <c r="A36" s="213"/>
      <c r="B36" s="218"/>
      <c r="C36" s="218"/>
      <c r="D36" s="217"/>
      <c r="E36" s="296" t="s">
        <v>67</v>
      </c>
      <c r="F36" s="296"/>
      <c r="G36" s="296"/>
      <c r="H36" s="214"/>
      <c r="I36" s="215">
        <f t="shared" si="2"/>
        <v>0</v>
      </c>
      <c r="J36" s="301"/>
      <c r="L36" s="129" t="s">
        <v>66</v>
      </c>
    </row>
    <row r="37" spans="1:12" ht="14.1" customHeight="1">
      <c r="A37" s="213"/>
      <c r="B37" s="218"/>
      <c r="C37" s="218"/>
      <c r="D37" s="217"/>
      <c r="E37" s="296" t="s">
        <v>67</v>
      </c>
      <c r="F37" s="296"/>
      <c r="G37" s="296"/>
      <c r="H37" s="214"/>
      <c r="I37" s="215">
        <f t="shared" ref="I37:I42" si="3">ROUND(D37*H37,2)</f>
        <v>0</v>
      </c>
      <c r="J37" s="301"/>
      <c r="L37" s="129" t="s">
        <v>66</v>
      </c>
    </row>
    <row r="38" spans="1:12" ht="14.1" hidden="1" customHeight="1" outlineLevel="1">
      <c r="A38" s="213"/>
      <c r="B38" s="218"/>
      <c r="C38" s="218"/>
      <c r="D38" s="217"/>
      <c r="E38" s="296" t="s">
        <v>67</v>
      </c>
      <c r="F38" s="296"/>
      <c r="G38" s="296"/>
      <c r="H38" s="214"/>
      <c r="I38" s="215">
        <f t="shared" si="3"/>
        <v>0</v>
      </c>
      <c r="J38" s="301"/>
      <c r="L38" s="129" t="s">
        <v>66</v>
      </c>
    </row>
    <row r="39" spans="1:12" ht="14.1" hidden="1" customHeight="1" outlineLevel="1">
      <c r="A39" s="213"/>
      <c r="B39" s="213"/>
      <c r="C39" s="213"/>
      <c r="D39" s="217"/>
      <c r="E39" s="296" t="s">
        <v>67</v>
      </c>
      <c r="F39" s="296"/>
      <c r="G39" s="296"/>
      <c r="H39" s="222"/>
      <c r="I39" s="215">
        <f t="shared" si="3"/>
        <v>0</v>
      </c>
      <c r="J39" s="301"/>
      <c r="L39" s="129" t="s">
        <v>66</v>
      </c>
    </row>
    <row r="40" spans="1:12" ht="14.1" hidden="1" customHeight="1" outlineLevel="1">
      <c r="A40" s="216"/>
      <c r="B40" s="213"/>
      <c r="C40" s="213"/>
      <c r="D40" s="217"/>
      <c r="E40" s="296" t="s">
        <v>67</v>
      </c>
      <c r="F40" s="296"/>
      <c r="G40" s="296"/>
      <c r="H40" s="222"/>
      <c r="I40" s="215">
        <f t="shared" si="3"/>
        <v>0</v>
      </c>
      <c r="J40" s="301"/>
      <c r="L40" s="129" t="s">
        <v>66</v>
      </c>
    </row>
    <row r="41" spans="1:12" ht="14.1" hidden="1" customHeight="1" outlineLevel="1">
      <c r="A41" s="216"/>
      <c r="B41" s="213"/>
      <c r="C41" s="213"/>
      <c r="D41" s="217"/>
      <c r="E41" s="296" t="s">
        <v>67</v>
      </c>
      <c r="F41" s="296"/>
      <c r="G41" s="296"/>
      <c r="H41" s="222"/>
      <c r="I41" s="215">
        <f t="shared" si="3"/>
        <v>0</v>
      </c>
      <c r="J41" s="301"/>
      <c r="L41" s="129" t="s">
        <v>66</v>
      </c>
    </row>
    <row r="42" spans="1:12" ht="14.1" hidden="1" customHeight="1" outlineLevel="1">
      <c r="A42" s="216"/>
      <c r="B42" s="213"/>
      <c r="C42" s="213"/>
      <c r="D42" s="217"/>
      <c r="E42" s="296" t="s">
        <v>67</v>
      </c>
      <c r="F42" s="296"/>
      <c r="G42" s="296"/>
      <c r="H42" s="222"/>
      <c r="I42" s="215">
        <f t="shared" si="3"/>
        <v>0</v>
      </c>
      <c r="J42" s="301"/>
      <c r="L42" s="129" t="s">
        <v>66</v>
      </c>
    </row>
    <row r="43" spans="1:12" ht="14.1" hidden="1" customHeight="1" outlineLevel="1">
      <c r="A43" s="213"/>
      <c r="B43" s="218"/>
      <c r="C43" s="218"/>
      <c r="D43" s="217"/>
      <c r="E43" s="296" t="s">
        <v>67</v>
      </c>
      <c r="F43" s="296"/>
      <c r="G43" s="296"/>
      <c r="H43" s="214"/>
      <c r="I43" s="215">
        <f t="shared" si="2"/>
        <v>0</v>
      </c>
      <c r="J43" s="301"/>
      <c r="L43" s="129" t="s">
        <v>66</v>
      </c>
    </row>
    <row r="44" spans="1:12" ht="14.1" hidden="1" customHeight="1" outlineLevel="1">
      <c r="A44" s="213"/>
      <c r="B44" s="218"/>
      <c r="C44" s="218"/>
      <c r="D44" s="217"/>
      <c r="E44" s="296" t="s">
        <v>67</v>
      </c>
      <c r="F44" s="296"/>
      <c r="G44" s="296"/>
      <c r="H44" s="214"/>
      <c r="I44" s="215">
        <f t="shared" si="2"/>
        <v>0</v>
      </c>
      <c r="J44" s="301"/>
      <c r="L44" s="129" t="s">
        <v>66</v>
      </c>
    </row>
    <row r="45" spans="1:12" ht="14.1" hidden="1" customHeight="1" outlineLevel="1">
      <c r="A45" s="213"/>
      <c r="B45" s="213"/>
      <c r="C45" s="213"/>
      <c r="D45" s="217"/>
      <c r="E45" s="296" t="s">
        <v>67</v>
      </c>
      <c r="F45" s="296"/>
      <c r="G45" s="296"/>
      <c r="H45" s="222"/>
      <c r="I45" s="215">
        <f t="shared" si="2"/>
        <v>0</v>
      </c>
      <c r="J45" s="301"/>
      <c r="L45" s="129" t="s">
        <v>66</v>
      </c>
    </row>
    <row r="46" spans="1:12" ht="14.1" hidden="1" customHeight="1" outlineLevel="1">
      <c r="A46" s="216"/>
      <c r="B46" s="213"/>
      <c r="C46" s="213"/>
      <c r="D46" s="217"/>
      <c r="E46" s="296" t="s">
        <v>67</v>
      </c>
      <c r="F46" s="296"/>
      <c r="G46" s="296"/>
      <c r="H46" s="222"/>
      <c r="I46" s="215">
        <f t="shared" si="2"/>
        <v>0</v>
      </c>
      <c r="J46" s="301"/>
      <c r="L46" s="129" t="s">
        <v>66</v>
      </c>
    </row>
    <row r="47" spans="1:12" ht="14.1" hidden="1" customHeight="1" outlineLevel="1">
      <c r="A47" s="216"/>
      <c r="B47" s="213"/>
      <c r="C47" s="213"/>
      <c r="D47" s="217"/>
      <c r="E47" s="296" t="s">
        <v>67</v>
      </c>
      <c r="F47" s="296"/>
      <c r="G47" s="296"/>
      <c r="H47" s="222"/>
      <c r="I47" s="215">
        <f t="shared" si="2"/>
        <v>0</v>
      </c>
      <c r="J47" s="301"/>
      <c r="L47" s="129" t="s">
        <v>66</v>
      </c>
    </row>
    <row r="48" spans="1:12" ht="14.1" hidden="1" customHeight="1" outlineLevel="1">
      <c r="A48" s="216"/>
      <c r="B48" s="213"/>
      <c r="C48" s="213"/>
      <c r="D48" s="217"/>
      <c r="E48" s="296" t="s">
        <v>67</v>
      </c>
      <c r="F48" s="296"/>
      <c r="G48" s="296"/>
      <c r="H48" s="222"/>
      <c r="I48" s="215">
        <f t="shared" ref="I48" si="4">ROUND(D48*H48,2)</f>
        <v>0</v>
      </c>
      <c r="J48" s="301"/>
      <c r="L48" s="129" t="s">
        <v>66</v>
      </c>
    </row>
    <row r="49" spans="1:30" ht="14.1" hidden="1" customHeight="1" outlineLevel="1">
      <c r="A49" s="216"/>
      <c r="B49" s="213"/>
      <c r="C49" s="213"/>
      <c r="D49" s="217"/>
      <c r="E49" s="296" t="s">
        <v>67</v>
      </c>
      <c r="F49" s="296"/>
      <c r="G49" s="296"/>
      <c r="H49" s="222"/>
      <c r="I49" s="215">
        <f t="shared" si="2"/>
        <v>0</v>
      </c>
      <c r="J49" s="301"/>
      <c r="L49" s="129" t="s">
        <v>66</v>
      </c>
    </row>
    <row r="50" spans="1:30" s="206" customFormat="1" ht="134.25" customHeight="1" collapsed="1">
      <c r="A50" s="223">
        <v>3</v>
      </c>
      <c r="B50" s="223" t="s">
        <v>40</v>
      </c>
      <c r="C50" s="223"/>
      <c r="D50" s="295" t="str">
        <f>IF('Données de base'!C20="Oui",CONCATENATE("Aide pour remplir: ",Exemple!P22),"")</f>
        <v/>
      </c>
      <c r="E50" s="295"/>
      <c r="F50" s="295"/>
      <c r="G50" s="295"/>
      <c r="H50" s="295"/>
      <c r="I50" s="221">
        <f>SUM(I51:I66)</f>
        <v>0</v>
      </c>
      <c r="J50" s="301"/>
      <c r="K50" s="264"/>
      <c r="L50" s="205"/>
      <c r="M50" s="204"/>
      <c r="N50" s="204"/>
      <c r="O50" s="204"/>
      <c r="P50" s="204"/>
      <c r="Q50" s="204"/>
      <c r="R50" s="204"/>
      <c r="S50" s="204"/>
      <c r="T50" s="204"/>
      <c r="U50" s="204"/>
      <c r="V50" s="204"/>
      <c r="W50" s="204"/>
      <c r="X50" s="204"/>
      <c r="Y50" s="204"/>
      <c r="Z50" s="204"/>
      <c r="AA50" s="204"/>
      <c r="AB50" s="204"/>
      <c r="AC50" s="204"/>
      <c r="AD50" s="204"/>
    </row>
    <row r="51" spans="1:30" ht="14.1" customHeight="1">
      <c r="A51" s="216"/>
      <c r="B51" s="213"/>
      <c r="C51" s="213"/>
      <c r="D51" s="269"/>
      <c r="E51" s="296"/>
      <c r="F51" s="296"/>
      <c r="G51" s="296"/>
      <c r="H51" s="214"/>
      <c r="I51" s="215">
        <f>ROUND(D51*H51,2)</f>
        <v>0</v>
      </c>
      <c r="J51" s="301"/>
      <c r="L51" s="129" t="s">
        <v>66</v>
      </c>
    </row>
    <row r="52" spans="1:30" ht="14.1" customHeight="1">
      <c r="A52" s="271"/>
      <c r="B52" s="213"/>
      <c r="C52" s="213"/>
      <c r="D52" s="269"/>
      <c r="E52" s="296"/>
      <c r="F52" s="296"/>
      <c r="G52" s="296"/>
      <c r="H52" s="214"/>
      <c r="I52" s="215">
        <f t="shared" ref="I52:I57" si="5">ROUND(D52*H52,2)</f>
        <v>0</v>
      </c>
      <c r="J52" s="301"/>
      <c r="L52" s="129" t="s">
        <v>66</v>
      </c>
    </row>
    <row r="53" spans="1:30" ht="14.1" customHeight="1">
      <c r="A53" s="216"/>
      <c r="B53" s="213"/>
      <c r="C53" s="213"/>
      <c r="D53" s="269"/>
      <c r="E53" s="296"/>
      <c r="F53" s="296"/>
      <c r="G53" s="296"/>
      <c r="H53" s="214"/>
      <c r="I53" s="215">
        <f t="shared" si="5"/>
        <v>0</v>
      </c>
      <c r="J53" s="301"/>
      <c r="L53" s="129" t="s">
        <v>66</v>
      </c>
    </row>
    <row r="54" spans="1:30" ht="14.1" customHeight="1">
      <c r="A54" s="213"/>
      <c r="B54" s="213"/>
      <c r="C54" s="213"/>
      <c r="D54" s="269"/>
      <c r="E54" s="296"/>
      <c r="F54" s="296"/>
      <c r="G54" s="296"/>
      <c r="H54" s="214"/>
      <c r="I54" s="215">
        <f t="shared" si="5"/>
        <v>0</v>
      </c>
      <c r="J54" s="301"/>
      <c r="L54" s="129" t="s">
        <v>66</v>
      </c>
    </row>
    <row r="55" spans="1:30" ht="14.1" hidden="1" customHeight="1" outlineLevel="1">
      <c r="A55" s="216"/>
      <c r="B55" s="213"/>
      <c r="C55" s="213"/>
      <c r="D55" s="269"/>
      <c r="E55" s="296"/>
      <c r="F55" s="296"/>
      <c r="G55" s="296"/>
      <c r="H55" s="214"/>
      <c r="I55" s="215">
        <f t="shared" si="5"/>
        <v>0</v>
      </c>
      <c r="J55" s="301"/>
      <c r="L55" s="129" t="s">
        <v>66</v>
      </c>
    </row>
    <row r="56" spans="1:30" ht="14.1" hidden="1" customHeight="1" outlineLevel="1">
      <c r="A56" s="271"/>
      <c r="B56" s="213"/>
      <c r="C56" s="213"/>
      <c r="D56" s="269"/>
      <c r="E56" s="296"/>
      <c r="F56" s="296"/>
      <c r="G56" s="296"/>
      <c r="H56" s="214"/>
      <c r="I56" s="215">
        <f t="shared" si="5"/>
        <v>0</v>
      </c>
      <c r="J56" s="301"/>
      <c r="L56" s="129" t="s">
        <v>66</v>
      </c>
    </row>
    <row r="57" spans="1:30" ht="14.1" hidden="1" customHeight="1" outlineLevel="1">
      <c r="A57" s="271"/>
      <c r="B57" s="213"/>
      <c r="C57" s="213"/>
      <c r="D57" s="269"/>
      <c r="E57" s="296"/>
      <c r="F57" s="296"/>
      <c r="G57" s="296"/>
      <c r="H57" s="214"/>
      <c r="I57" s="215">
        <f t="shared" si="5"/>
        <v>0</v>
      </c>
      <c r="J57" s="301"/>
      <c r="L57" s="129" t="s">
        <v>66</v>
      </c>
    </row>
    <row r="58" spans="1:30" ht="14.1" hidden="1" customHeight="1" outlineLevel="1">
      <c r="A58" s="271"/>
      <c r="B58" s="213"/>
      <c r="C58" s="213"/>
      <c r="D58" s="269"/>
      <c r="E58" s="296"/>
      <c r="F58" s="296"/>
      <c r="G58" s="296"/>
      <c r="H58" s="214"/>
      <c r="I58" s="215">
        <f t="shared" ref="I58:I66" si="6">ROUND(D58*H58,2)</f>
        <v>0</v>
      </c>
      <c r="J58" s="301"/>
      <c r="L58" s="129" t="s">
        <v>66</v>
      </c>
    </row>
    <row r="59" spans="1:30" ht="14.1" hidden="1" customHeight="1" outlineLevel="1">
      <c r="A59" s="216"/>
      <c r="B59" s="213"/>
      <c r="C59" s="213"/>
      <c r="D59" s="269"/>
      <c r="E59" s="296"/>
      <c r="F59" s="296"/>
      <c r="G59" s="296"/>
      <c r="H59" s="214"/>
      <c r="I59" s="215">
        <f t="shared" si="6"/>
        <v>0</v>
      </c>
      <c r="J59" s="301"/>
      <c r="L59" s="129" t="s">
        <v>66</v>
      </c>
    </row>
    <row r="60" spans="1:30" ht="14.1" hidden="1" customHeight="1" outlineLevel="1">
      <c r="A60" s="213"/>
      <c r="B60" s="213"/>
      <c r="C60" s="213"/>
      <c r="D60" s="269"/>
      <c r="E60" s="296"/>
      <c r="F60" s="296"/>
      <c r="G60" s="296"/>
      <c r="H60" s="214"/>
      <c r="I60" s="215">
        <f t="shared" si="6"/>
        <v>0</v>
      </c>
      <c r="J60" s="301"/>
      <c r="L60" s="129" t="s">
        <v>66</v>
      </c>
    </row>
    <row r="61" spans="1:30" ht="14.1" hidden="1" customHeight="1" outlineLevel="1">
      <c r="A61" s="216"/>
      <c r="B61" s="213"/>
      <c r="C61" s="213"/>
      <c r="D61" s="269"/>
      <c r="E61" s="296"/>
      <c r="F61" s="296"/>
      <c r="G61" s="296"/>
      <c r="H61" s="214"/>
      <c r="I61" s="215">
        <f t="shared" ref="I61:I63" si="7">ROUND(D61*H61,2)</f>
        <v>0</v>
      </c>
      <c r="J61" s="301"/>
      <c r="L61" s="129" t="s">
        <v>66</v>
      </c>
    </row>
    <row r="62" spans="1:30" ht="14.1" hidden="1" customHeight="1" outlineLevel="1">
      <c r="A62" s="271"/>
      <c r="B62" s="213"/>
      <c r="C62" s="213"/>
      <c r="D62" s="269"/>
      <c r="E62" s="296"/>
      <c r="F62" s="296"/>
      <c r="G62" s="296"/>
      <c r="H62" s="214"/>
      <c r="I62" s="215">
        <f t="shared" si="7"/>
        <v>0</v>
      </c>
      <c r="J62" s="301"/>
      <c r="L62" s="129" t="s">
        <v>66</v>
      </c>
    </row>
    <row r="63" spans="1:30" ht="14.1" hidden="1" customHeight="1" outlineLevel="1">
      <c r="A63" s="271"/>
      <c r="B63" s="213"/>
      <c r="C63" s="213"/>
      <c r="D63" s="269"/>
      <c r="E63" s="296"/>
      <c r="F63" s="296"/>
      <c r="G63" s="296"/>
      <c r="H63" s="214"/>
      <c r="I63" s="215">
        <f t="shared" si="7"/>
        <v>0</v>
      </c>
      <c r="J63" s="301"/>
      <c r="L63" s="129" t="s">
        <v>66</v>
      </c>
    </row>
    <row r="64" spans="1:30" ht="14.1" hidden="1" customHeight="1" outlineLevel="1">
      <c r="A64" s="216"/>
      <c r="B64" s="213"/>
      <c r="C64" s="213"/>
      <c r="D64" s="269"/>
      <c r="E64" s="296"/>
      <c r="F64" s="296"/>
      <c r="G64" s="296"/>
      <c r="H64" s="214"/>
      <c r="I64" s="215">
        <f t="shared" si="6"/>
        <v>0</v>
      </c>
      <c r="J64" s="301"/>
      <c r="L64" s="129" t="s">
        <v>66</v>
      </c>
    </row>
    <row r="65" spans="1:30" ht="14.1" hidden="1" customHeight="1" outlineLevel="1">
      <c r="A65" s="271"/>
      <c r="B65" s="213"/>
      <c r="C65" s="213"/>
      <c r="D65" s="269"/>
      <c r="E65" s="296"/>
      <c r="F65" s="296"/>
      <c r="G65" s="296"/>
      <c r="H65" s="214"/>
      <c r="I65" s="215">
        <f t="shared" si="6"/>
        <v>0</v>
      </c>
      <c r="J65" s="301"/>
      <c r="L65" s="129" t="s">
        <v>66</v>
      </c>
    </row>
    <row r="66" spans="1:30" ht="14.1" hidden="1" customHeight="1" outlineLevel="1">
      <c r="A66" s="271"/>
      <c r="B66" s="213"/>
      <c r="C66" s="213"/>
      <c r="D66" s="269"/>
      <c r="E66" s="296"/>
      <c r="F66" s="296"/>
      <c r="G66" s="296"/>
      <c r="H66" s="214"/>
      <c r="I66" s="215">
        <f t="shared" si="6"/>
        <v>0</v>
      </c>
      <c r="J66" s="301"/>
      <c r="L66" s="129" t="s">
        <v>66</v>
      </c>
    </row>
    <row r="67" spans="1:30" s="206" customFormat="1" ht="69.599999999999994" customHeight="1" collapsed="1">
      <c r="A67" s="223">
        <v>4</v>
      </c>
      <c r="B67" s="223" t="s">
        <v>68</v>
      </c>
      <c r="C67" s="223"/>
      <c r="D67" s="302" t="str">
        <f>IF('Données de base'!C20="Oui",CONCATENATE("Aide pour remplir: ",TRIM(Exemple!P35)),"")</f>
        <v/>
      </c>
      <c r="E67" s="302"/>
      <c r="F67" s="302"/>
      <c r="G67" s="302"/>
      <c r="H67" s="302"/>
      <c r="I67" s="221">
        <f>SUM(I68:I83)</f>
        <v>0</v>
      </c>
      <c r="J67" s="301"/>
      <c r="K67" s="264"/>
      <c r="L67" s="205"/>
      <c r="M67" s="204"/>
      <c r="N67" s="204"/>
      <c r="O67" s="204"/>
      <c r="P67" s="204"/>
      <c r="Q67" s="204"/>
      <c r="R67" s="204"/>
      <c r="S67" s="204"/>
      <c r="T67" s="204"/>
      <c r="U67" s="204"/>
      <c r="V67" s="204"/>
      <c r="W67" s="204"/>
      <c r="X67" s="204"/>
      <c r="Y67" s="204"/>
      <c r="Z67" s="204"/>
      <c r="AA67" s="204"/>
      <c r="AB67" s="204"/>
      <c r="AC67" s="204"/>
      <c r="AD67" s="204"/>
    </row>
    <row r="68" spans="1:30" ht="14.1" customHeight="1">
      <c r="A68" s="271"/>
      <c r="B68" s="213"/>
      <c r="C68" s="213"/>
      <c r="D68" s="270"/>
      <c r="E68" s="294"/>
      <c r="F68" s="294"/>
      <c r="G68" s="294"/>
      <c r="H68" s="214"/>
      <c r="I68" s="215">
        <f>ROUND(D68*H68,2)</f>
        <v>0</v>
      </c>
      <c r="J68" s="301"/>
      <c r="L68" s="129" t="s">
        <v>66</v>
      </c>
    </row>
    <row r="69" spans="1:30" ht="14.1" customHeight="1">
      <c r="A69" s="271"/>
      <c r="B69" s="213"/>
      <c r="C69" s="213"/>
      <c r="D69" s="270"/>
      <c r="E69" s="294"/>
      <c r="F69" s="294"/>
      <c r="G69" s="294"/>
      <c r="H69" s="214"/>
      <c r="I69" s="215">
        <f t="shared" ref="I69:I83" si="8">ROUND(D69*H69,2)</f>
        <v>0</v>
      </c>
      <c r="J69" s="301"/>
      <c r="L69" s="129" t="s">
        <v>66</v>
      </c>
    </row>
    <row r="70" spans="1:30" ht="14.1" customHeight="1">
      <c r="A70" s="271"/>
      <c r="B70" s="213"/>
      <c r="C70" s="213"/>
      <c r="D70" s="270"/>
      <c r="E70" s="294"/>
      <c r="F70" s="294"/>
      <c r="G70" s="294"/>
      <c r="H70" s="214"/>
      <c r="I70" s="215">
        <f t="shared" si="8"/>
        <v>0</v>
      </c>
      <c r="J70" s="301"/>
      <c r="L70" s="129" t="s">
        <v>66</v>
      </c>
    </row>
    <row r="71" spans="1:30" ht="14.1" customHeight="1">
      <c r="A71" s="271"/>
      <c r="B71" s="213"/>
      <c r="C71" s="213"/>
      <c r="D71" s="270"/>
      <c r="E71" s="294"/>
      <c r="F71" s="294"/>
      <c r="G71" s="294"/>
      <c r="H71" s="214"/>
      <c r="I71" s="215">
        <f t="shared" si="8"/>
        <v>0</v>
      </c>
      <c r="J71" s="301"/>
      <c r="L71" s="129" t="s">
        <v>66</v>
      </c>
    </row>
    <row r="72" spans="1:30" ht="14.1" customHeight="1">
      <c r="A72" s="271"/>
      <c r="B72" s="213"/>
      <c r="C72" s="213"/>
      <c r="D72" s="270"/>
      <c r="E72" s="294"/>
      <c r="F72" s="294"/>
      <c r="G72" s="294"/>
      <c r="H72" s="214"/>
      <c r="I72" s="215">
        <f t="shared" ref="I72:I77" si="9">ROUND(D72*H72,2)</f>
        <v>0</v>
      </c>
      <c r="J72" s="301"/>
      <c r="L72" s="129" t="s">
        <v>66</v>
      </c>
    </row>
    <row r="73" spans="1:30" ht="14.1" customHeight="1">
      <c r="A73" s="271"/>
      <c r="B73" s="213"/>
      <c r="C73" s="213"/>
      <c r="D73" s="270"/>
      <c r="E73" s="294"/>
      <c r="F73" s="294"/>
      <c r="G73" s="294"/>
      <c r="H73" s="214"/>
      <c r="I73" s="215">
        <f t="shared" si="9"/>
        <v>0</v>
      </c>
      <c r="J73" s="301"/>
      <c r="L73" s="129" t="s">
        <v>66</v>
      </c>
    </row>
    <row r="74" spans="1:30" ht="14.1" customHeight="1">
      <c r="A74" s="213"/>
      <c r="B74" s="213"/>
      <c r="C74" s="213"/>
      <c r="D74" s="270"/>
      <c r="E74" s="294"/>
      <c r="F74" s="294"/>
      <c r="G74" s="294"/>
      <c r="H74" s="214"/>
      <c r="I74" s="215">
        <f t="shared" si="9"/>
        <v>0</v>
      </c>
      <c r="J74" s="301"/>
      <c r="L74" s="129" t="s">
        <v>66</v>
      </c>
    </row>
    <row r="75" spans="1:30" ht="14.1" hidden="1" customHeight="1" outlineLevel="1">
      <c r="A75" s="213"/>
      <c r="B75" s="213"/>
      <c r="C75" s="213"/>
      <c r="D75" s="270"/>
      <c r="E75" s="294"/>
      <c r="F75" s="294"/>
      <c r="G75" s="294"/>
      <c r="H75" s="214"/>
      <c r="I75" s="215">
        <f t="shared" si="9"/>
        <v>0</v>
      </c>
      <c r="J75" s="301"/>
      <c r="L75" s="129" t="s">
        <v>66</v>
      </c>
    </row>
    <row r="76" spans="1:30" ht="14.1" hidden="1" customHeight="1" outlineLevel="1">
      <c r="A76" s="213"/>
      <c r="B76" s="213"/>
      <c r="C76" s="213"/>
      <c r="D76" s="270"/>
      <c r="E76" s="294"/>
      <c r="F76" s="294"/>
      <c r="G76" s="294"/>
      <c r="H76" s="214"/>
      <c r="I76" s="215">
        <f t="shared" si="9"/>
        <v>0</v>
      </c>
      <c r="J76" s="301"/>
      <c r="L76" s="129" t="s">
        <v>66</v>
      </c>
    </row>
    <row r="77" spans="1:30" ht="14.1" hidden="1" customHeight="1" outlineLevel="1">
      <c r="A77" s="213"/>
      <c r="B77" s="213"/>
      <c r="C77" s="213"/>
      <c r="D77" s="270"/>
      <c r="E77" s="294"/>
      <c r="F77" s="294"/>
      <c r="G77" s="294"/>
      <c r="H77" s="214"/>
      <c r="I77" s="215">
        <f t="shared" si="9"/>
        <v>0</v>
      </c>
      <c r="J77" s="301"/>
      <c r="L77" s="129" t="s">
        <v>66</v>
      </c>
    </row>
    <row r="78" spans="1:30" ht="14.1" hidden="1" customHeight="1" outlineLevel="1">
      <c r="A78" s="271"/>
      <c r="B78" s="213"/>
      <c r="C78" s="213"/>
      <c r="D78" s="270"/>
      <c r="E78" s="294"/>
      <c r="F78" s="294"/>
      <c r="G78" s="294"/>
      <c r="H78" s="214"/>
      <c r="I78" s="215">
        <f t="shared" si="8"/>
        <v>0</v>
      </c>
      <c r="J78" s="301"/>
      <c r="L78" s="129" t="s">
        <v>66</v>
      </c>
    </row>
    <row r="79" spans="1:30" ht="14.1" hidden="1" customHeight="1" outlineLevel="1">
      <c r="A79" s="271"/>
      <c r="B79" s="213"/>
      <c r="C79" s="213"/>
      <c r="D79" s="270"/>
      <c r="E79" s="294"/>
      <c r="F79" s="294"/>
      <c r="G79" s="294"/>
      <c r="H79" s="214"/>
      <c r="I79" s="215">
        <f t="shared" si="8"/>
        <v>0</v>
      </c>
      <c r="J79" s="301"/>
      <c r="L79" s="129" t="s">
        <v>66</v>
      </c>
    </row>
    <row r="80" spans="1:30" ht="14.1" hidden="1" customHeight="1" outlineLevel="1">
      <c r="A80" s="213"/>
      <c r="B80" s="213"/>
      <c r="C80" s="213"/>
      <c r="D80" s="270"/>
      <c r="E80" s="294"/>
      <c r="F80" s="294"/>
      <c r="G80" s="294"/>
      <c r="H80" s="214"/>
      <c r="I80" s="215">
        <f t="shared" si="8"/>
        <v>0</v>
      </c>
      <c r="J80" s="301"/>
      <c r="L80" s="129" t="s">
        <v>66</v>
      </c>
    </row>
    <row r="81" spans="1:30" ht="14.1" hidden="1" customHeight="1" outlineLevel="1">
      <c r="A81" s="213"/>
      <c r="B81" s="213"/>
      <c r="C81" s="213"/>
      <c r="D81" s="270"/>
      <c r="E81" s="294"/>
      <c r="F81" s="294"/>
      <c r="G81" s="294"/>
      <c r="H81" s="214"/>
      <c r="I81" s="215">
        <f t="shared" si="8"/>
        <v>0</v>
      </c>
      <c r="J81" s="301"/>
      <c r="L81" s="129" t="s">
        <v>66</v>
      </c>
    </row>
    <row r="82" spans="1:30" ht="14.1" hidden="1" customHeight="1" outlineLevel="1">
      <c r="A82" s="213"/>
      <c r="B82" s="213"/>
      <c r="C82" s="213"/>
      <c r="D82" s="270"/>
      <c r="E82" s="294"/>
      <c r="F82" s="294"/>
      <c r="G82" s="294"/>
      <c r="H82" s="214"/>
      <c r="I82" s="215">
        <f t="shared" si="8"/>
        <v>0</v>
      </c>
      <c r="J82" s="301"/>
      <c r="L82" s="129" t="s">
        <v>66</v>
      </c>
    </row>
    <row r="83" spans="1:30" ht="14.1" hidden="1" customHeight="1" outlineLevel="1">
      <c r="A83" s="213"/>
      <c r="B83" s="213"/>
      <c r="C83" s="213"/>
      <c r="D83" s="270"/>
      <c r="E83" s="294"/>
      <c r="F83" s="294"/>
      <c r="G83" s="294"/>
      <c r="H83" s="214"/>
      <c r="I83" s="215">
        <f t="shared" si="8"/>
        <v>0</v>
      </c>
      <c r="J83" s="301"/>
      <c r="L83" s="129" t="s">
        <v>66</v>
      </c>
    </row>
    <row r="84" spans="1:30" s="206" customFormat="1" ht="122.25" customHeight="1" collapsed="1">
      <c r="A84" s="223">
        <v>5</v>
      </c>
      <c r="B84" s="223" t="s">
        <v>41</v>
      </c>
      <c r="C84" s="223"/>
      <c r="D84" s="295" t="str">
        <f>IF('Données de base'!C20="Oui",CONCATENATE("Aide pour remplir: ",TRIM(Exemple!P46)),"")</f>
        <v/>
      </c>
      <c r="E84" s="295"/>
      <c r="F84" s="295"/>
      <c r="G84" s="295"/>
      <c r="H84" s="295"/>
      <c r="I84" s="221">
        <f>SUM(I85:I100)</f>
        <v>0</v>
      </c>
      <c r="J84" s="301"/>
      <c r="K84" s="264"/>
      <c r="L84" s="205"/>
      <c r="M84" s="204"/>
      <c r="N84" s="204"/>
      <c r="O84" s="204"/>
      <c r="P84" s="204"/>
      <c r="Q84" s="204"/>
      <c r="R84" s="204"/>
      <c r="S84" s="204"/>
      <c r="T84" s="204"/>
      <c r="U84" s="204"/>
      <c r="V84" s="204"/>
      <c r="W84" s="204"/>
      <c r="X84" s="204"/>
      <c r="Y84" s="204"/>
      <c r="Z84" s="204"/>
      <c r="AA84" s="204"/>
      <c r="AB84" s="204"/>
      <c r="AC84" s="204"/>
      <c r="AD84" s="204"/>
    </row>
    <row r="85" spans="1:30" ht="14.1" customHeight="1">
      <c r="A85" s="213"/>
      <c r="B85" s="213"/>
      <c r="C85" s="213"/>
      <c r="D85" s="269"/>
      <c r="E85" s="203"/>
      <c r="F85" s="269"/>
      <c r="G85" s="203"/>
      <c r="H85" s="214"/>
      <c r="I85" s="215">
        <f>ROUND(D85*F85*H85,2)</f>
        <v>0</v>
      </c>
      <c r="J85" s="301"/>
      <c r="L85" s="129" t="s">
        <v>66</v>
      </c>
    </row>
    <row r="86" spans="1:30" ht="14.1" customHeight="1">
      <c r="A86" s="213"/>
      <c r="B86" s="213"/>
      <c r="C86" s="213"/>
      <c r="D86" s="269"/>
      <c r="E86" s="203"/>
      <c r="F86" s="269"/>
      <c r="G86" s="203"/>
      <c r="H86" s="214"/>
      <c r="I86" s="215">
        <f t="shared" ref="I86:I100" si="10">ROUND(D86*F86*H86,2)</f>
        <v>0</v>
      </c>
      <c r="J86" s="301"/>
      <c r="L86" s="129" t="s">
        <v>66</v>
      </c>
    </row>
    <row r="87" spans="1:30" ht="14.1" customHeight="1">
      <c r="A87" s="213"/>
      <c r="B87" s="213"/>
      <c r="C87" s="213"/>
      <c r="D87" s="269"/>
      <c r="E87" s="203"/>
      <c r="F87" s="269"/>
      <c r="G87" s="203"/>
      <c r="H87" s="214"/>
      <c r="I87" s="215">
        <f t="shared" si="10"/>
        <v>0</v>
      </c>
      <c r="J87" s="301"/>
      <c r="L87" s="129" t="s">
        <v>66</v>
      </c>
    </row>
    <row r="88" spans="1:30" ht="14.1" customHeight="1">
      <c r="A88" s="213"/>
      <c r="B88" s="213"/>
      <c r="C88" s="213"/>
      <c r="D88" s="269">
        <v>100</v>
      </c>
      <c r="E88" s="203"/>
      <c r="F88" s="269"/>
      <c r="G88" s="203"/>
      <c r="H88" s="214"/>
      <c r="I88" s="215">
        <f t="shared" ref="I88:I94" si="11">ROUND(D88*F88*H88,2)</f>
        <v>0</v>
      </c>
      <c r="J88" s="301"/>
      <c r="L88" s="129" t="s">
        <v>66</v>
      </c>
    </row>
    <row r="89" spans="1:30" s="6" customFormat="1" ht="14.1" customHeight="1">
      <c r="A89" s="213"/>
      <c r="B89" s="213"/>
      <c r="C89" s="213"/>
      <c r="D89" s="269"/>
      <c r="E89" s="203"/>
      <c r="F89" s="269"/>
      <c r="G89" s="203"/>
      <c r="H89" s="214"/>
      <c r="I89" s="215">
        <f t="shared" si="11"/>
        <v>0</v>
      </c>
      <c r="J89" s="301"/>
      <c r="K89" s="49"/>
      <c r="L89" s="129" t="s">
        <v>66</v>
      </c>
      <c r="M89" s="36"/>
      <c r="N89" s="36"/>
      <c r="O89" s="36"/>
      <c r="P89" s="36"/>
      <c r="Q89" s="36"/>
      <c r="R89" s="36"/>
      <c r="S89" s="36"/>
      <c r="T89" s="36"/>
      <c r="U89" s="36"/>
      <c r="V89" s="36"/>
      <c r="W89" s="36"/>
      <c r="X89" s="36"/>
      <c r="Y89" s="36"/>
      <c r="Z89" s="36"/>
      <c r="AA89" s="36"/>
      <c r="AB89" s="36"/>
      <c r="AC89" s="36"/>
      <c r="AD89" s="36"/>
    </row>
    <row r="90" spans="1:30" s="6" customFormat="1" ht="14.1" customHeight="1">
      <c r="A90" s="213"/>
      <c r="B90" s="213"/>
      <c r="C90" s="213"/>
      <c r="D90" s="269"/>
      <c r="E90" s="203"/>
      <c r="F90" s="269"/>
      <c r="G90" s="203"/>
      <c r="H90" s="214"/>
      <c r="I90" s="215">
        <f t="shared" si="11"/>
        <v>0</v>
      </c>
      <c r="J90" s="301"/>
      <c r="K90" s="49"/>
      <c r="L90" s="129" t="s">
        <v>66</v>
      </c>
      <c r="M90" s="36"/>
      <c r="N90" s="36"/>
      <c r="O90" s="36"/>
      <c r="P90" s="36"/>
      <c r="Q90" s="36"/>
      <c r="R90" s="36"/>
      <c r="S90" s="36"/>
      <c r="T90" s="36"/>
      <c r="U90" s="36"/>
      <c r="V90" s="36"/>
      <c r="W90" s="36"/>
      <c r="X90" s="36"/>
      <c r="Y90" s="36"/>
      <c r="Z90" s="36"/>
      <c r="AA90" s="36"/>
      <c r="AB90" s="36"/>
      <c r="AC90" s="36"/>
      <c r="AD90" s="36"/>
    </row>
    <row r="91" spans="1:30" s="6" customFormat="1" ht="14.1" hidden="1" customHeight="1" outlineLevel="1">
      <c r="A91" s="213"/>
      <c r="B91" s="213"/>
      <c r="C91" s="213"/>
      <c r="D91" s="269"/>
      <c r="E91" s="203"/>
      <c r="F91" s="269"/>
      <c r="G91" s="203"/>
      <c r="H91" s="214"/>
      <c r="I91" s="215">
        <f t="shared" si="11"/>
        <v>0</v>
      </c>
      <c r="J91" s="301"/>
      <c r="K91" s="49"/>
      <c r="L91" s="129" t="s">
        <v>66</v>
      </c>
      <c r="M91" s="36"/>
      <c r="N91" s="36"/>
      <c r="O91" s="36"/>
      <c r="P91" s="36"/>
      <c r="Q91" s="36"/>
      <c r="R91" s="36"/>
      <c r="S91" s="36"/>
      <c r="T91" s="36"/>
      <c r="U91" s="36"/>
      <c r="V91" s="36"/>
      <c r="W91" s="36"/>
      <c r="X91" s="36"/>
      <c r="Y91" s="36"/>
      <c r="Z91" s="36"/>
      <c r="AA91" s="36"/>
      <c r="AB91" s="36"/>
      <c r="AC91" s="36"/>
      <c r="AD91" s="36"/>
    </row>
    <row r="92" spans="1:30" s="6" customFormat="1" ht="14.1" hidden="1" customHeight="1" outlineLevel="1">
      <c r="A92" s="213"/>
      <c r="B92" s="213"/>
      <c r="C92" s="213"/>
      <c r="D92" s="269"/>
      <c r="E92" s="203"/>
      <c r="F92" s="269"/>
      <c r="G92" s="203"/>
      <c r="H92" s="214"/>
      <c r="I92" s="215">
        <f t="shared" si="11"/>
        <v>0</v>
      </c>
      <c r="J92" s="301"/>
      <c r="K92" s="49"/>
      <c r="L92" s="129" t="s">
        <v>66</v>
      </c>
      <c r="M92" s="36"/>
      <c r="N92" s="36"/>
      <c r="O92" s="36"/>
      <c r="P92" s="36"/>
      <c r="Q92" s="36"/>
      <c r="R92" s="36"/>
      <c r="S92" s="36"/>
      <c r="T92" s="36"/>
      <c r="U92" s="36"/>
      <c r="V92" s="36"/>
      <c r="W92" s="36"/>
      <c r="X92" s="36"/>
      <c r="Y92" s="36"/>
      <c r="Z92" s="36"/>
      <c r="AA92" s="36"/>
      <c r="AB92" s="36"/>
      <c r="AC92" s="36"/>
      <c r="AD92" s="36"/>
    </row>
    <row r="93" spans="1:30" s="6" customFormat="1" ht="14.1" hidden="1" customHeight="1" outlineLevel="1">
      <c r="A93" s="213"/>
      <c r="B93" s="213"/>
      <c r="C93" s="213"/>
      <c r="D93" s="269"/>
      <c r="E93" s="203"/>
      <c r="F93" s="269"/>
      <c r="G93" s="203"/>
      <c r="H93" s="214"/>
      <c r="I93" s="215">
        <f t="shared" si="11"/>
        <v>0</v>
      </c>
      <c r="J93" s="301"/>
      <c r="K93" s="49"/>
      <c r="L93" s="129" t="s">
        <v>66</v>
      </c>
      <c r="M93" s="36"/>
      <c r="N93" s="36"/>
      <c r="O93" s="36"/>
      <c r="P93" s="36"/>
      <c r="Q93" s="36"/>
      <c r="R93" s="36"/>
      <c r="S93" s="36"/>
      <c r="T93" s="36"/>
      <c r="U93" s="36"/>
      <c r="V93" s="36"/>
      <c r="W93" s="36"/>
      <c r="X93" s="36"/>
      <c r="Y93" s="36"/>
      <c r="Z93" s="36"/>
      <c r="AA93" s="36"/>
      <c r="AB93" s="36"/>
      <c r="AC93" s="36"/>
      <c r="AD93" s="36"/>
    </row>
    <row r="94" spans="1:30" ht="14.1" hidden="1" customHeight="1" outlineLevel="1">
      <c r="A94" s="213"/>
      <c r="B94" s="213"/>
      <c r="C94" s="213"/>
      <c r="D94" s="269"/>
      <c r="E94" s="203"/>
      <c r="F94" s="269"/>
      <c r="G94" s="203"/>
      <c r="H94" s="214"/>
      <c r="I94" s="215">
        <f t="shared" si="11"/>
        <v>0</v>
      </c>
      <c r="J94" s="301"/>
      <c r="L94" s="129" t="s">
        <v>66</v>
      </c>
    </row>
    <row r="95" spans="1:30" ht="14.1" hidden="1" customHeight="1" outlineLevel="1">
      <c r="A95" s="213"/>
      <c r="B95" s="213"/>
      <c r="C95" s="213"/>
      <c r="D95" s="269"/>
      <c r="E95" s="203"/>
      <c r="F95" s="269"/>
      <c r="G95" s="203"/>
      <c r="H95" s="214"/>
      <c r="I95" s="215">
        <f t="shared" si="10"/>
        <v>0</v>
      </c>
      <c r="J95" s="301"/>
      <c r="L95" s="129" t="s">
        <v>66</v>
      </c>
    </row>
    <row r="96" spans="1:30" s="6" customFormat="1" ht="14.1" hidden="1" customHeight="1" outlineLevel="1">
      <c r="A96" s="213"/>
      <c r="B96" s="213"/>
      <c r="C96" s="213"/>
      <c r="D96" s="269"/>
      <c r="E96" s="203"/>
      <c r="F96" s="269"/>
      <c r="G96" s="203"/>
      <c r="H96" s="214"/>
      <c r="I96" s="215">
        <f t="shared" si="10"/>
        <v>0</v>
      </c>
      <c r="J96" s="301"/>
      <c r="K96" s="49"/>
      <c r="L96" s="129" t="s">
        <v>66</v>
      </c>
      <c r="M96" s="36"/>
      <c r="N96" s="36"/>
      <c r="O96" s="36"/>
      <c r="P96" s="36"/>
      <c r="Q96" s="36"/>
      <c r="R96" s="36"/>
      <c r="S96" s="36"/>
      <c r="T96" s="36"/>
      <c r="U96" s="36"/>
      <c r="V96" s="36"/>
      <c r="W96" s="36"/>
      <c r="X96" s="36"/>
      <c r="Y96" s="36"/>
      <c r="Z96" s="36"/>
      <c r="AA96" s="36"/>
      <c r="AB96" s="36"/>
      <c r="AC96" s="36"/>
      <c r="AD96" s="36"/>
    </row>
    <row r="97" spans="1:30" s="6" customFormat="1" ht="14.1" hidden="1" customHeight="1" outlineLevel="1">
      <c r="A97" s="213"/>
      <c r="B97" s="213"/>
      <c r="C97" s="213"/>
      <c r="D97" s="269"/>
      <c r="E97" s="203"/>
      <c r="F97" s="269"/>
      <c r="G97" s="203"/>
      <c r="H97" s="214"/>
      <c r="I97" s="215">
        <f t="shared" si="10"/>
        <v>0</v>
      </c>
      <c r="J97" s="301"/>
      <c r="K97" s="49"/>
      <c r="L97" s="129" t="s">
        <v>66</v>
      </c>
      <c r="M97" s="36"/>
      <c r="N97" s="36"/>
      <c r="O97" s="36"/>
      <c r="P97" s="36"/>
      <c r="Q97" s="36"/>
      <c r="R97" s="36"/>
      <c r="S97" s="36"/>
      <c r="T97" s="36"/>
      <c r="U97" s="36"/>
      <c r="V97" s="36"/>
      <c r="W97" s="36"/>
      <c r="X97" s="36"/>
      <c r="Y97" s="36"/>
      <c r="Z97" s="36"/>
      <c r="AA97" s="36"/>
      <c r="AB97" s="36"/>
      <c r="AC97" s="36"/>
      <c r="AD97" s="36"/>
    </row>
    <row r="98" spans="1:30" s="6" customFormat="1" ht="14.1" hidden="1" customHeight="1" outlineLevel="1">
      <c r="A98" s="213"/>
      <c r="B98" s="213"/>
      <c r="C98" s="213"/>
      <c r="D98" s="269"/>
      <c r="E98" s="203"/>
      <c r="F98" s="269"/>
      <c r="G98" s="203"/>
      <c r="H98" s="214"/>
      <c r="I98" s="215">
        <f t="shared" si="10"/>
        <v>0</v>
      </c>
      <c r="J98" s="301"/>
      <c r="K98" s="49"/>
      <c r="L98" s="129" t="s">
        <v>66</v>
      </c>
      <c r="M98" s="36"/>
      <c r="N98" s="36"/>
      <c r="O98" s="36"/>
      <c r="P98" s="36"/>
      <c r="Q98" s="36"/>
      <c r="R98" s="36"/>
      <c r="S98" s="36"/>
      <c r="T98" s="36"/>
      <c r="U98" s="36"/>
      <c r="V98" s="36"/>
      <c r="W98" s="36"/>
      <c r="X98" s="36"/>
      <c r="Y98" s="36"/>
      <c r="Z98" s="36"/>
      <c r="AA98" s="36"/>
      <c r="AB98" s="36"/>
      <c r="AC98" s="36"/>
      <c r="AD98" s="36"/>
    </row>
    <row r="99" spans="1:30" s="6" customFormat="1" ht="14.1" hidden="1" customHeight="1" outlineLevel="1">
      <c r="A99" s="213"/>
      <c r="B99" s="213"/>
      <c r="C99" s="213"/>
      <c r="D99" s="269"/>
      <c r="E99" s="203"/>
      <c r="F99" s="269"/>
      <c r="G99" s="203"/>
      <c r="H99" s="214"/>
      <c r="I99" s="215">
        <f t="shared" si="10"/>
        <v>0</v>
      </c>
      <c r="J99" s="301"/>
      <c r="K99" s="49"/>
      <c r="L99" s="129" t="s">
        <v>66</v>
      </c>
      <c r="M99" s="36"/>
      <c r="N99" s="36"/>
      <c r="O99" s="36"/>
      <c r="P99" s="36"/>
      <c r="Q99" s="36"/>
      <c r="R99" s="36"/>
      <c r="S99" s="36"/>
      <c r="T99" s="36"/>
      <c r="U99" s="36"/>
      <c r="V99" s="36"/>
      <c r="W99" s="36"/>
      <c r="X99" s="36"/>
      <c r="Y99" s="36"/>
      <c r="Z99" s="36"/>
      <c r="AA99" s="36"/>
      <c r="AB99" s="36"/>
      <c r="AC99" s="36"/>
      <c r="AD99" s="36"/>
    </row>
    <row r="100" spans="1:30" s="6" customFormat="1" ht="14.1" hidden="1" customHeight="1" outlineLevel="1">
      <c r="A100" s="213"/>
      <c r="B100" s="213"/>
      <c r="C100" s="213"/>
      <c r="D100" s="269"/>
      <c r="E100" s="203"/>
      <c r="F100" s="269"/>
      <c r="G100" s="203"/>
      <c r="H100" s="214"/>
      <c r="I100" s="215">
        <f t="shared" si="10"/>
        <v>0</v>
      </c>
      <c r="J100" s="301"/>
      <c r="K100" s="49"/>
      <c r="L100" s="129" t="s">
        <v>66</v>
      </c>
      <c r="M100" s="36"/>
      <c r="N100" s="36"/>
      <c r="O100" s="36"/>
      <c r="P100" s="36"/>
      <c r="Q100" s="36"/>
      <c r="R100" s="36"/>
      <c r="S100" s="36"/>
      <c r="T100" s="36"/>
      <c r="U100" s="36"/>
      <c r="V100" s="36"/>
      <c r="W100" s="36"/>
      <c r="X100" s="36"/>
      <c r="Y100" s="36"/>
      <c r="Z100" s="36"/>
      <c r="AA100" s="36"/>
      <c r="AB100" s="36"/>
      <c r="AC100" s="36"/>
      <c r="AD100" s="36"/>
    </row>
    <row r="101" spans="1:30" s="206" customFormat="1" ht="115.5" customHeight="1" collapsed="1">
      <c r="A101" s="220">
        <v>6</v>
      </c>
      <c r="B101" s="219" t="s">
        <v>42</v>
      </c>
      <c r="C101" s="219"/>
      <c r="D101" s="295" t="str">
        <f>IF('Données de base'!C20="Oui",CONCATENATE("Aide pour remplir: ",TRIM(Exemple!P57)),"")</f>
        <v/>
      </c>
      <c r="E101" s="295"/>
      <c r="F101" s="295"/>
      <c r="G101" s="295"/>
      <c r="H101" s="295"/>
      <c r="I101" s="221">
        <f>SUM(I102:I107)</f>
        <v>0</v>
      </c>
      <c r="J101" s="301"/>
      <c r="K101" s="264"/>
      <c r="L101" s="209" t="str">
        <f>IF(L4="VE","ACHTUNG: Kosten, die aufgrund von Währungsschwankungen entstehen, können nicht von der GIZ übernommen werden.","")</f>
        <v/>
      </c>
      <c r="M101" s="204"/>
      <c r="N101" s="204"/>
      <c r="O101" s="204"/>
      <c r="P101" s="204"/>
      <c r="Q101" s="204"/>
      <c r="R101" s="204"/>
      <c r="S101" s="204"/>
      <c r="T101" s="204"/>
      <c r="U101" s="204"/>
      <c r="V101" s="204"/>
      <c r="W101" s="204"/>
      <c r="X101" s="204"/>
      <c r="Y101" s="204"/>
      <c r="Z101" s="204"/>
      <c r="AA101" s="204"/>
      <c r="AB101" s="204"/>
      <c r="AC101" s="204"/>
      <c r="AD101" s="204"/>
    </row>
    <row r="102" spans="1:30" ht="14.1" customHeight="1">
      <c r="A102" s="213"/>
      <c r="B102" s="213"/>
      <c r="C102" s="213"/>
      <c r="D102" s="269"/>
      <c r="E102" s="203"/>
      <c r="F102" s="269"/>
      <c r="G102" s="203"/>
      <c r="H102" s="214"/>
      <c r="I102" s="215">
        <f t="shared" ref="I102:I107" si="12">ROUND(D102*F102*H102,2)</f>
        <v>0</v>
      </c>
      <c r="J102" s="301"/>
      <c r="L102" s="129" t="s">
        <v>66</v>
      </c>
    </row>
    <row r="103" spans="1:30" ht="14.1" customHeight="1">
      <c r="A103" s="213"/>
      <c r="B103" s="216"/>
      <c r="C103" s="216"/>
      <c r="D103" s="269"/>
      <c r="E103" s="203"/>
      <c r="F103" s="269"/>
      <c r="G103" s="203"/>
      <c r="H103" s="214"/>
      <c r="I103" s="215">
        <f t="shared" si="12"/>
        <v>0</v>
      </c>
      <c r="J103" s="301"/>
      <c r="L103" s="129" t="s">
        <v>66</v>
      </c>
    </row>
    <row r="104" spans="1:30" ht="14.1" hidden="1" customHeight="1" outlineLevel="1">
      <c r="A104" s="213"/>
      <c r="B104" s="216"/>
      <c r="C104" s="216"/>
      <c r="D104" s="269"/>
      <c r="E104" s="203"/>
      <c r="F104" s="269"/>
      <c r="G104" s="203"/>
      <c r="H104" s="214"/>
      <c r="I104" s="215">
        <f t="shared" si="12"/>
        <v>0</v>
      </c>
      <c r="J104" s="301"/>
      <c r="L104" s="129" t="s">
        <v>66</v>
      </c>
    </row>
    <row r="105" spans="1:30" ht="14.1" hidden="1" customHeight="1" outlineLevel="1">
      <c r="A105" s="213"/>
      <c r="B105" s="216"/>
      <c r="C105" s="216"/>
      <c r="D105" s="269"/>
      <c r="E105" s="203"/>
      <c r="F105" s="269"/>
      <c r="G105" s="203"/>
      <c r="H105" s="214"/>
      <c r="I105" s="215">
        <f t="shared" si="12"/>
        <v>0</v>
      </c>
      <c r="J105" s="301"/>
      <c r="L105" s="129" t="s">
        <v>66</v>
      </c>
    </row>
    <row r="106" spans="1:30" ht="14.1" hidden="1" customHeight="1" outlineLevel="1">
      <c r="A106" s="213"/>
      <c r="B106" s="216"/>
      <c r="C106" s="216"/>
      <c r="D106" s="269"/>
      <c r="E106" s="203"/>
      <c r="F106" s="269"/>
      <c r="G106" s="203"/>
      <c r="H106" s="214"/>
      <c r="I106" s="215">
        <f t="shared" si="12"/>
        <v>0</v>
      </c>
      <c r="J106" s="301"/>
      <c r="L106" s="129" t="s">
        <v>66</v>
      </c>
    </row>
    <row r="107" spans="1:30" ht="14.1" hidden="1" customHeight="1" outlineLevel="1">
      <c r="A107" s="213"/>
      <c r="B107" s="216"/>
      <c r="C107" s="216"/>
      <c r="D107" s="269"/>
      <c r="E107" s="203"/>
      <c r="F107" s="269"/>
      <c r="G107" s="203"/>
      <c r="H107" s="214"/>
      <c r="I107" s="215">
        <f t="shared" si="12"/>
        <v>0</v>
      </c>
      <c r="J107" s="301"/>
      <c r="L107" s="129" t="s">
        <v>66</v>
      </c>
    </row>
    <row r="108" spans="1:30" s="206" customFormat="1" ht="79.5" customHeight="1" collapsed="1">
      <c r="A108" s="220">
        <v>7</v>
      </c>
      <c r="B108" s="219" t="s">
        <v>43</v>
      </c>
      <c r="C108" s="219"/>
      <c r="D108" s="295" t="str">
        <f>IF('Données de base'!C20="Oui",CONCATENATE("Aide pour remplir: ",TRIM(Exemple!P62)),"")</f>
        <v/>
      </c>
      <c r="E108" s="295"/>
      <c r="F108" s="295"/>
      <c r="G108" s="295"/>
      <c r="H108" s="295"/>
      <c r="I108" s="221">
        <f>SUM(I109:I111)</f>
        <v>0</v>
      </c>
      <c r="J108" s="301"/>
      <c r="K108" s="264"/>
      <c r="L108" s="205"/>
      <c r="M108" s="204"/>
      <c r="N108" s="204"/>
      <c r="O108" s="204"/>
      <c r="P108" s="204"/>
      <c r="Q108" s="204"/>
      <c r="R108" s="204"/>
      <c r="S108" s="204"/>
      <c r="T108" s="204"/>
      <c r="U108" s="204"/>
      <c r="V108" s="204"/>
      <c r="W108" s="204"/>
      <c r="X108" s="204"/>
      <c r="Y108" s="204"/>
      <c r="Z108" s="204"/>
      <c r="AA108" s="204"/>
      <c r="AB108" s="204"/>
      <c r="AC108" s="204"/>
      <c r="AD108" s="204"/>
    </row>
    <row r="109" spans="1:30" ht="14.1" customHeight="1">
      <c r="A109" s="213"/>
      <c r="B109" s="218"/>
      <c r="C109" s="218"/>
      <c r="D109" s="268">
        <v>1.2</v>
      </c>
      <c r="E109" s="203"/>
      <c r="F109" s="269"/>
      <c r="G109" s="236"/>
      <c r="H109" s="214"/>
      <c r="I109" s="215">
        <f>ROUND(D109*F109*H109,2)</f>
        <v>0</v>
      </c>
      <c r="J109" s="301"/>
      <c r="L109" s="129" t="s">
        <v>66</v>
      </c>
    </row>
    <row r="110" spans="1:30" ht="14.1" customHeight="1">
      <c r="A110" s="213"/>
      <c r="B110" s="218"/>
      <c r="C110" s="218"/>
      <c r="D110" s="268">
        <v>0.25</v>
      </c>
      <c r="E110" s="203"/>
      <c r="F110" s="269"/>
      <c r="G110" s="236"/>
      <c r="H110" s="214"/>
      <c r="I110" s="215">
        <f>ROUND(D110*F110*H110,2)</f>
        <v>0</v>
      </c>
      <c r="J110" s="301"/>
      <c r="L110" s="129" t="s">
        <v>66</v>
      </c>
    </row>
    <row r="111" spans="1:30" ht="14.1" customHeight="1">
      <c r="A111" s="213"/>
      <c r="B111" s="218"/>
      <c r="C111" s="218"/>
      <c r="D111" s="268">
        <v>0.22</v>
      </c>
      <c r="E111" s="203"/>
      <c r="F111" s="269"/>
      <c r="G111" s="236"/>
      <c r="H111" s="214"/>
      <c r="I111" s="215">
        <f>ROUND(D111*F111*H111,2)</f>
        <v>0</v>
      </c>
      <c r="J111" s="301"/>
      <c r="L111" s="129" t="s">
        <v>66</v>
      </c>
    </row>
    <row r="112" spans="1:30" s="8" customFormat="1" ht="25.5" customHeight="1">
      <c r="A112" s="250"/>
      <c r="B112" s="237" t="s">
        <v>69</v>
      </c>
      <c r="C112" s="237"/>
      <c r="D112" s="237"/>
      <c r="E112" s="237"/>
      <c r="F112" s="237"/>
      <c r="G112" s="237"/>
      <c r="H112" s="238"/>
      <c r="I112" s="224">
        <f>I84+I67+I32+I5+I50+I101</f>
        <v>0</v>
      </c>
      <c r="J112" s="301"/>
      <c r="K112" s="50"/>
      <c r="L112" s="130"/>
      <c r="M112" s="34"/>
      <c r="N112" s="34"/>
      <c r="O112" s="34"/>
      <c r="P112" s="34"/>
      <c r="Q112" s="34"/>
      <c r="R112" s="34"/>
      <c r="S112" s="34"/>
      <c r="T112" s="34"/>
      <c r="U112" s="34"/>
      <c r="V112" s="34"/>
      <c r="W112" s="34"/>
      <c r="X112" s="34"/>
      <c r="Y112" s="34"/>
      <c r="Z112" s="34"/>
      <c r="AA112" s="34"/>
      <c r="AB112" s="34"/>
      <c r="AC112" s="34"/>
      <c r="AD112" s="34"/>
    </row>
    <row r="113" spans="1:30" s="208" customFormat="1" ht="85.5" customHeight="1">
      <c r="A113" s="220">
        <v>8</v>
      </c>
      <c r="B113" s="223" t="s">
        <v>45</v>
      </c>
      <c r="C113" s="223"/>
      <c r="D113" s="295" t="str">
        <f>IF('Données de base'!C20="Oui",CONCATENATE("Aide pour remplir: ",TRIM(Exemple!P66)),"")</f>
        <v/>
      </c>
      <c r="E113" s="295"/>
      <c r="F113" s="295"/>
      <c r="G113" s="295"/>
      <c r="H113" s="295"/>
      <c r="I113" s="225">
        <f>I114</f>
        <v>0</v>
      </c>
      <c r="J113" s="226"/>
      <c r="K113" s="266"/>
      <c r="L113" s="267"/>
      <c r="M113" s="207"/>
      <c r="N113" s="207"/>
      <c r="O113" s="207"/>
      <c r="P113" s="207"/>
      <c r="Q113" s="207"/>
      <c r="R113" s="207"/>
      <c r="S113" s="207"/>
      <c r="T113" s="207"/>
      <c r="U113" s="207"/>
      <c r="V113" s="207"/>
      <c r="W113" s="207"/>
      <c r="X113" s="207"/>
      <c r="Y113" s="207"/>
      <c r="Z113" s="207"/>
      <c r="AA113" s="207"/>
      <c r="AB113" s="207"/>
      <c r="AC113" s="207"/>
      <c r="AD113" s="207"/>
    </row>
    <row r="114" spans="1:30" ht="21" customHeight="1">
      <c r="A114" s="251"/>
      <c r="B114" s="227" t="s">
        <v>46</v>
      </c>
      <c r="C114" s="227"/>
      <c r="D114" s="239">
        <v>0</v>
      </c>
      <c r="E114" s="228"/>
      <c r="F114" s="228"/>
      <c r="G114" s="228"/>
      <c r="H114" s="229">
        <f>I112</f>
        <v>0</v>
      </c>
      <c r="I114" s="230">
        <f>D114*H114</f>
        <v>0</v>
      </c>
      <c r="J114" s="231"/>
      <c r="L114" s="129" t="s">
        <v>66</v>
      </c>
    </row>
    <row r="115" spans="1:30" ht="48.6" customHeight="1">
      <c r="A115" s="252"/>
      <c r="B115" s="240" t="s">
        <v>70</v>
      </c>
      <c r="C115" s="240"/>
      <c r="D115" s="232"/>
      <c r="E115" s="232"/>
      <c r="F115" s="232"/>
      <c r="G115" s="232"/>
      <c r="H115" s="233"/>
      <c r="I115" s="234">
        <f>I112+I113</f>
        <v>0</v>
      </c>
      <c r="J115" s="231"/>
      <c r="K115" s="69"/>
    </row>
    <row r="116" spans="1:30" s="10" customFormat="1" ht="54.6" customHeight="1">
      <c r="A116" s="253"/>
      <c r="B116" s="241" t="s">
        <v>51</v>
      </c>
      <c r="C116" s="241"/>
      <c r="D116" s="242"/>
      <c r="E116" s="242"/>
      <c r="F116" s="242"/>
      <c r="G116" s="242"/>
      <c r="H116" s="243"/>
      <c r="I116" s="244">
        <f>I115</f>
        <v>0</v>
      </c>
      <c r="J116" s="245"/>
      <c r="K116" s="68"/>
      <c r="L116" s="35"/>
      <c r="M116" s="35"/>
      <c r="N116" s="35"/>
      <c r="O116" s="35"/>
      <c r="P116" s="35"/>
      <c r="Q116" s="35"/>
      <c r="R116" s="35"/>
      <c r="S116" s="35"/>
      <c r="T116" s="35"/>
      <c r="U116" s="35"/>
      <c r="V116" s="35"/>
      <c r="W116" s="35"/>
      <c r="X116" s="35"/>
      <c r="Y116" s="35"/>
      <c r="Z116" s="35"/>
      <c r="AA116" s="35"/>
      <c r="AB116" s="35"/>
      <c r="AC116" s="35"/>
      <c r="AD116" s="35"/>
    </row>
    <row r="117" spans="1:30" ht="34.5" customHeight="1">
      <c r="A117" s="254"/>
      <c r="L117" s="32"/>
    </row>
    <row r="118" spans="1:30" ht="51" customHeight="1">
      <c r="B118" s="300" t="s">
        <v>54</v>
      </c>
      <c r="C118" s="300"/>
      <c r="D118" s="300"/>
      <c r="E118" s="300"/>
      <c r="F118" s="300"/>
      <c r="G118" s="300"/>
      <c r="H118" s="300"/>
      <c r="I118" s="300"/>
      <c r="J118" s="300"/>
      <c r="K118" s="246"/>
      <c r="L118" s="202"/>
    </row>
    <row r="119" spans="1:30" ht="18">
      <c r="A119" s="254"/>
      <c r="B119" s="272"/>
      <c r="C119" s="272"/>
      <c r="D119" s="272"/>
      <c r="E119" s="272"/>
      <c r="F119" s="272"/>
      <c r="G119" s="272"/>
      <c r="H119" s="273"/>
      <c r="I119" s="273"/>
      <c r="J119" s="272"/>
      <c r="L119" s="32"/>
    </row>
    <row r="120" spans="1:30" ht="36" customHeight="1">
      <c r="A120" s="254"/>
      <c r="B120" s="303" t="s">
        <v>55</v>
      </c>
      <c r="C120" s="303"/>
      <c r="D120" s="303"/>
      <c r="E120" s="303"/>
      <c r="F120" s="303"/>
      <c r="G120" s="303"/>
      <c r="H120" s="303"/>
      <c r="I120" s="303"/>
      <c r="J120" s="303"/>
      <c r="K120" s="247"/>
      <c r="L120" s="32"/>
    </row>
    <row r="121" spans="1:30" ht="18">
      <c r="A121" s="254"/>
      <c r="B121" s="300"/>
      <c r="C121" s="300"/>
      <c r="D121" s="300"/>
      <c r="E121" s="300"/>
      <c r="F121" s="300"/>
      <c r="G121" s="300"/>
      <c r="H121" s="300"/>
      <c r="I121" s="300"/>
      <c r="J121" s="300"/>
    </row>
    <row r="122" spans="1:30" ht="47.25" customHeight="1">
      <c r="A122" s="254"/>
      <c r="B122" s="304" t="s">
        <v>56</v>
      </c>
      <c r="C122" s="304"/>
      <c r="D122" s="304"/>
      <c r="E122" s="304"/>
      <c r="F122" s="304"/>
      <c r="G122" s="304"/>
      <c r="H122" s="304"/>
      <c r="I122" s="304"/>
      <c r="J122" s="304"/>
      <c r="K122" s="246"/>
    </row>
    <row r="123" spans="1:30" ht="20.25">
      <c r="A123" s="254"/>
      <c r="B123" s="274"/>
      <c r="C123" s="274"/>
      <c r="D123" s="272"/>
      <c r="E123" s="272"/>
      <c r="F123" s="272"/>
      <c r="G123" s="272"/>
      <c r="H123" s="273"/>
      <c r="I123" s="273"/>
      <c r="J123" s="272"/>
    </row>
    <row r="124" spans="1:30" ht="42" customHeight="1">
      <c r="A124" s="254"/>
      <c r="B124" s="300" t="s">
        <v>71</v>
      </c>
      <c r="C124" s="300"/>
      <c r="D124" s="300"/>
      <c r="E124" s="300"/>
      <c r="F124" s="300"/>
      <c r="G124" s="300"/>
      <c r="H124" s="300"/>
      <c r="I124" s="300"/>
      <c r="J124" s="300"/>
    </row>
    <row r="125" spans="1:30" ht="26.1" customHeight="1">
      <c r="A125" s="254"/>
      <c r="B125" s="202"/>
      <c r="C125" s="202"/>
      <c r="D125" s="202"/>
      <c r="E125" s="202"/>
      <c r="F125" s="202"/>
      <c r="G125" s="202"/>
      <c r="H125" s="202"/>
      <c r="I125" s="202"/>
      <c r="J125" s="202"/>
    </row>
    <row r="126" spans="1:30">
      <c r="A126" s="254"/>
    </row>
    <row r="127" spans="1:30">
      <c r="A127" s="255"/>
    </row>
    <row r="128" spans="1:30">
      <c r="A128" s="254"/>
    </row>
    <row r="129" spans="1:1">
      <c r="A129" s="256"/>
    </row>
    <row r="130" spans="1:1">
      <c r="A130" s="256"/>
    </row>
    <row r="131" spans="1:1">
      <c r="A131" s="256"/>
    </row>
    <row r="132" spans="1:1">
      <c r="A132" s="256"/>
    </row>
    <row r="133" spans="1:1">
      <c r="A133" s="256"/>
    </row>
    <row r="134" spans="1:1">
      <c r="A134" s="255"/>
    </row>
    <row r="135" spans="1:1">
      <c r="A135" s="254"/>
    </row>
    <row r="136" spans="1:1">
      <c r="A136" s="254"/>
    </row>
    <row r="137" spans="1:1">
      <c r="A137" s="254"/>
    </row>
    <row r="138" spans="1:1">
      <c r="A138" s="254"/>
    </row>
    <row r="139" spans="1:1">
      <c r="A139" s="256"/>
    </row>
    <row r="140" spans="1:1">
      <c r="A140" s="257"/>
    </row>
    <row r="141" spans="1:1">
      <c r="A141" s="258"/>
    </row>
    <row r="142" spans="1:1">
      <c r="A142" s="259"/>
    </row>
    <row r="143" spans="1:1">
      <c r="A143" s="260"/>
    </row>
    <row r="144" spans="1:1">
      <c r="A144" s="255"/>
    </row>
    <row r="145" spans="1:3">
      <c r="A145" s="261"/>
    </row>
    <row r="146" spans="1:3">
      <c r="A146" s="261"/>
    </row>
    <row r="147" spans="1:3">
      <c r="A147" s="261"/>
      <c r="B147" s="32"/>
      <c r="C147" s="32"/>
    </row>
    <row r="148" spans="1:3">
      <c r="A148" s="262"/>
      <c r="B148" s="32"/>
      <c r="C148" s="32"/>
    </row>
    <row r="149" spans="1:3">
      <c r="A149" s="258"/>
      <c r="B149" s="32"/>
      <c r="C149" s="32"/>
    </row>
    <row r="150" spans="1:3">
      <c r="A150" s="118"/>
      <c r="B150" s="32"/>
      <c r="C150" s="32"/>
    </row>
    <row r="151" spans="1:3">
      <c r="A151" s="118"/>
      <c r="B151" s="32"/>
      <c r="C151" s="32"/>
    </row>
    <row r="152" spans="1:3">
      <c r="A152" s="118"/>
      <c r="B152" s="32"/>
      <c r="C152" s="32"/>
    </row>
    <row r="153" spans="1:3">
      <c r="A153" s="118"/>
      <c r="B153" s="32"/>
      <c r="C153" s="32"/>
    </row>
    <row r="154" spans="1:3">
      <c r="A154" s="118"/>
      <c r="B154" s="32"/>
      <c r="C154" s="32"/>
    </row>
    <row r="155" spans="1:3">
      <c r="A155" s="118"/>
      <c r="B155" s="32"/>
      <c r="C155" s="32"/>
    </row>
    <row r="156" spans="1:3">
      <c r="A156" s="118"/>
      <c r="B156" s="32"/>
      <c r="C156" s="32"/>
    </row>
    <row r="157" spans="1:3">
      <c r="A157" s="118"/>
      <c r="B157" s="32"/>
      <c r="C157" s="32"/>
    </row>
    <row r="158" spans="1:3">
      <c r="A158" s="263"/>
      <c r="B158" s="32"/>
      <c r="C158" s="32"/>
    </row>
    <row r="159" spans="1:3">
      <c r="B159" s="32"/>
      <c r="C159" s="32"/>
    </row>
    <row r="160" spans="1:3">
      <c r="B160" s="32"/>
      <c r="C160" s="32"/>
    </row>
  </sheetData>
  <sheetProtection sheet="1" formatCells="0" formatRows="0"/>
  <protectedRanges>
    <protectedRange sqref="A3" name="Bereich2"/>
  </protectedRanges>
  <dataConsolidate/>
  <mergeCells count="66">
    <mergeCell ref="E72:G72"/>
    <mergeCell ref="E73:G73"/>
    <mergeCell ref="E65:G65"/>
    <mergeCell ref="E68:G68"/>
    <mergeCell ref="E66:G66"/>
    <mergeCell ref="E56:G56"/>
    <mergeCell ref="E57:G57"/>
    <mergeCell ref="E61:G61"/>
    <mergeCell ref="E62:G62"/>
    <mergeCell ref="E63:G63"/>
    <mergeCell ref="B124:J124"/>
    <mergeCell ref="B120:J120"/>
    <mergeCell ref="B118:J118"/>
    <mergeCell ref="B122:J122"/>
    <mergeCell ref="E76:G76"/>
    <mergeCell ref="E77:G77"/>
    <mergeCell ref="E82:G82"/>
    <mergeCell ref="D84:H84"/>
    <mergeCell ref="E74:G74"/>
    <mergeCell ref="E75:G75"/>
    <mergeCell ref="B121:J121"/>
    <mergeCell ref="E83:G83"/>
    <mergeCell ref="D113:H113"/>
    <mergeCell ref="D108:H108"/>
    <mergeCell ref="D101:H101"/>
    <mergeCell ref="J5:J112"/>
    <mergeCell ref="D32:H32"/>
    <mergeCell ref="D50:H50"/>
    <mergeCell ref="D67:H67"/>
    <mergeCell ref="E79:G79"/>
    <mergeCell ref="E80:G80"/>
    <mergeCell ref="E81:G81"/>
    <mergeCell ref="E71:G71"/>
    <mergeCell ref="E78:G78"/>
    <mergeCell ref="D1:I1"/>
    <mergeCell ref="E51:G51"/>
    <mergeCell ref="E58:G58"/>
    <mergeCell ref="E69:G69"/>
    <mergeCell ref="E44:G44"/>
    <mergeCell ref="E45:G45"/>
    <mergeCell ref="E46:G46"/>
    <mergeCell ref="E47:G47"/>
    <mergeCell ref="E49:G49"/>
    <mergeCell ref="E64:G64"/>
    <mergeCell ref="E33:G33"/>
    <mergeCell ref="E34:G34"/>
    <mergeCell ref="I4:J4"/>
    <mergeCell ref="E35:G35"/>
    <mergeCell ref="E36:G36"/>
    <mergeCell ref="E43:G43"/>
    <mergeCell ref="B4:H4"/>
    <mergeCell ref="E70:G70"/>
    <mergeCell ref="D5:H5"/>
    <mergeCell ref="E59:G59"/>
    <mergeCell ref="E60:G60"/>
    <mergeCell ref="E37:G37"/>
    <mergeCell ref="E38:G38"/>
    <mergeCell ref="E39:G39"/>
    <mergeCell ref="E40:G40"/>
    <mergeCell ref="E41:G41"/>
    <mergeCell ref="E42:G42"/>
    <mergeCell ref="E48:G48"/>
    <mergeCell ref="E52:G52"/>
    <mergeCell ref="E53:G53"/>
    <mergeCell ref="E54:G54"/>
    <mergeCell ref="E55:G55"/>
  </mergeCells>
  <conditionalFormatting sqref="A6:A31">
    <cfRule type="expression" dxfId="93" priority="42">
      <formula>$M6="Änderung"</formula>
    </cfRule>
  </conditionalFormatting>
  <conditionalFormatting sqref="A32">
    <cfRule type="expression" dxfId="92" priority="179">
      <formula>$M59="Änderung"</formula>
    </cfRule>
  </conditionalFormatting>
  <conditionalFormatting sqref="A33:A83">
    <cfRule type="expression" dxfId="91" priority="15">
      <formula>$M33="Änderung"</formula>
    </cfRule>
  </conditionalFormatting>
  <conditionalFormatting sqref="A50">
    <cfRule type="expression" dxfId="90" priority="183">
      <formula>$M84="Änderung"</formula>
    </cfRule>
  </conditionalFormatting>
  <conditionalFormatting sqref="A67">
    <cfRule type="expression" dxfId="89" priority="187">
      <formula>$M106="Änderung"</formula>
    </cfRule>
  </conditionalFormatting>
  <conditionalFormatting sqref="A84 A141:A144">
    <cfRule type="expression" dxfId="88" priority="95">
      <formula>$M85="Änderung"</formula>
    </cfRule>
  </conditionalFormatting>
  <conditionalFormatting sqref="A84">
    <cfRule type="expression" dxfId="87" priority="191">
      <formula>$M118="Änderung"</formula>
    </cfRule>
  </conditionalFormatting>
  <conditionalFormatting sqref="A85:A100">
    <cfRule type="expression" dxfId="86" priority="10">
      <formula>$M85="Änderung"</formula>
    </cfRule>
  </conditionalFormatting>
  <conditionalFormatting sqref="A102:A107">
    <cfRule type="expression" dxfId="85" priority="7">
      <formula>$M102="Änderung"</formula>
    </cfRule>
  </conditionalFormatting>
  <conditionalFormatting sqref="A108">
    <cfRule type="expression" dxfId="84" priority="84">
      <formula>#REF!="Änderung"</formula>
    </cfRule>
  </conditionalFormatting>
  <conditionalFormatting sqref="A109:A112">
    <cfRule type="expression" dxfId="83" priority="3">
      <formula>$M109="Änderung"</formula>
    </cfRule>
  </conditionalFormatting>
  <conditionalFormatting sqref="A114 A117 A119:A126">
    <cfRule type="expression" dxfId="82" priority="98">
      <formula>$M114="Änderung"</formula>
    </cfRule>
  </conditionalFormatting>
  <conditionalFormatting sqref="A115">
    <cfRule type="expression" dxfId="81" priority="81">
      <formula>#REF!="Änderung"</formula>
    </cfRule>
  </conditionalFormatting>
  <conditionalFormatting sqref="A128:A133">
    <cfRule type="expression" dxfId="80" priority="89">
      <formula>$M128="Änderung"</formula>
    </cfRule>
  </conditionalFormatting>
  <conditionalFormatting sqref="A134">
    <cfRule type="expression" dxfId="79" priority="90">
      <formula>#REF!="Änderung"</formula>
    </cfRule>
  </conditionalFormatting>
  <conditionalFormatting sqref="A135:A140">
    <cfRule type="expression" dxfId="78" priority="91">
      <formula>$M135="Änderung"</formula>
    </cfRule>
  </conditionalFormatting>
  <conditionalFormatting sqref="A149:A150">
    <cfRule type="expression" dxfId="77" priority="96">
      <formula>$M162="Änderung"</formula>
    </cfRule>
  </conditionalFormatting>
  <conditionalFormatting sqref="A151:A157">
    <cfRule type="expression" dxfId="76" priority="85">
      <formula>#REF!="Änderung"</formula>
    </cfRule>
  </conditionalFormatting>
  <conditionalFormatting sqref="A113:C113">
    <cfRule type="expression" dxfId="75" priority="82">
      <formula>#REF!="Änderung"</formula>
    </cfRule>
  </conditionalFormatting>
  <conditionalFormatting sqref="B33:E48">
    <cfRule type="expression" dxfId="74" priority="34">
      <formula>$L33="Änderung"</formula>
    </cfRule>
  </conditionalFormatting>
  <conditionalFormatting sqref="B51:E66">
    <cfRule type="expression" dxfId="73" priority="26">
      <formula>$L51="Änderung"</formula>
    </cfRule>
  </conditionalFormatting>
  <conditionalFormatting sqref="B68:E77">
    <cfRule type="expression" dxfId="72" priority="18">
      <formula>$L68="Änderung"</formula>
    </cfRule>
  </conditionalFormatting>
  <conditionalFormatting sqref="B6:I31">
    <cfRule type="expression" dxfId="71" priority="43">
      <formula>$L6="Änderung"</formula>
    </cfRule>
  </conditionalFormatting>
  <conditionalFormatting sqref="B85:I100">
    <cfRule type="expression" dxfId="70" priority="13">
      <formula>$L85="Änderung"</formula>
    </cfRule>
  </conditionalFormatting>
  <conditionalFormatting sqref="B102:I107">
    <cfRule type="expression" dxfId="69" priority="9">
      <formula>$L102="Änderung"</formula>
    </cfRule>
  </conditionalFormatting>
  <conditionalFormatting sqref="B109:I112">
    <cfRule type="expression" dxfId="68" priority="4">
      <formula>$L109="Änderung"</formula>
    </cfRule>
  </conditionalFormatting>
  <conditionalFormatting sqref="B115:I115">
    <cfRule type="expression" dxfId="67" priority="132">
      <formula>#REF!="Änderung"</formula>
    </cfRule>
  </conditionalFormatting>
  <conditionalFormatting sqref="D101">
    <cfRule type="expression" dxfId="66" priority="44">
      <formula>$L101="Änderung"</formula>
    </cfRule>
  </conditionalFormatting>
  <conditionalFormatting sqref="D108">
    <cfRule type="expression" dxfId="65" priority="105">
      <formula>$L108="Änderung"</formula>
    </cfRule>
  </conditionalFormatting>
  <conditionalFormatting sqref="D113">
    <cfRule type="expression" dxfId="64" priority="101">
      <formula>$L113="Änderung"</formula>
    </cfRule>
  </conditionalFormatting>
  <conditionalFormatting sqref="H33:I49">
    <cfRule type="expression" dxfId="63" priority="30">
      <formula>$L33="Änderung"</formula>
    </cfRule>
  </conditionalFormatting>
  <conditionalFormatting sqref="H51:I66">
    <cfRule type="expression" dxfId="62" priority="22">
      <formula>$L51="Änderung"</formula>
    </cfRule>
  </conditionalFormatting>
  <conditionalFormatting sqref="I5 I32">
    <cfRule type="expression" dxfId="61" priority="113">
      <formula>$K$5=1</formula>
    </cfRule>
  </conditionalFormatting>
  <conditionalFormatting sqref="I32 I67 B32:D32 E49 B49:D50 I50 B67:D67 H68:I83 E78:E83 B78:D84 I84 B114:I114">
    <cfRule type="expression" dxfId="60" priority="122">
      <formula>$L32="Änderung"</formula>
    </cfRule>
  </conditionalFormatting>
  <conditionalFormatting sqref="I67">
    <cfRule type="expression" dxfId="59" priority="112">
      <formula>$K$67=1</formula>
    </cfRule>
  </conditionalFormatting>
  <conditionalFormatting sqref="I101">
    <cfRule type="expression" dxfId="58" priority="110">
      <formula>$L101="Änderung"</formula>
    </cfRule>
  </conditionalFormatting>
  <conditionalFormatting sqref="I108">
    <cfRule type="expression" dxfId="57" priority="104">
      <formula>$L108="Änderung"</formula>
    </cfRule>
  </conditionalFormatting>
  <conditionalFormatting sqref="I113">
    <cfRule type="expression" dxfId="56" priority="203">
      <formula>#REF!="Änderung"</formula>
    </cfRule>
  </conditionalFormatting>
  <conditionalFormatting sqref="I115">
    <cfRule type="expression" dxfId="55" priority="130">
      <formula>#REF!=1</formula>
    </cfRule>
  </conditionalFormatting>
  <conditionalFormatting sqref="L3">
    <cfRule type="expression" dxfId="54" priority="68">
      <formula>$L$4="VE"</formula>
    </cfRule>
    <cfRule type="expression" dxfId="53" priority="69">
      <formula>$L$4="VE"</formula>
    </cfRule>
  </conditionalFormatting>
  <conditionalFormatting sqref="L5">
    <cfRule type="expression" dxfId="52" priority="67">
      <formula>$L$4="VE"</formula>
    </cfRule>
  </conditionalFormatting>
  <conditionalFormatting sqref="L6:L31">
    <cfRule type="expression" dxfId="51" priority="36">
      <formula>$L$4="VE"</formula>
    </cfRule>
    <cfRule type="expression" dxfId="50" priority="37">
      <formula>$L$4="NOVE"</formula>
    </cfRule>
  </conditionalFormatting>
  <conditionalFormatting sqref="L33:L49">
    <cfRule type="expression" dxfId="49" priority="31">
      <formula>$L$4="NOVE"</formula>
    </cfRule>
    <cfRule type="expression" dxfId="48" priority="29">
      <formula>$L$4="VE"</formula>
    </cfRule>
  </conditionalFormatting>
  <conditionalFormatting sqref="L51:L66">
    <cfRule type="expression" dxfId="47" priority="23">
      <formula>$L$4="NOVE"</formula>
    </cfRule>
    <cfRule type="expression" dxfId="46" priority="21">
      <formula>$L$4="VE"</formula>
    </cfRule>
  </conditionalFormatting>
  <conditionalFormatting sqref="L68:L83">
    <cfRule type="expression" dxfId="45" priority="19">
      <formula>$L$4="NOVE"</formula>
    </cfRule>
    <cfRule type="expression" dxfId="44" priority="17">
      <formula>$L$4="VE"</formula>
    </cfRule>
  </conditionalFormatting>
  <conditionalFormatting sqref="L85:L100">
    <cfRule type="expression" dxfId="43" priority="14">
      <formula>$L$4="NOVE"</formula>
    </cfRule>
    <cfRule type="expression" dxfId="42" priority="12">
      <formula>$L$4="VE"</formula>
    </cfRule>
  </conditionalFormatting>
  <conditionalFormatting sqref="L101">
    <cfRule type="expression" dxfId="41" priority="115">
      <formula>$L$4="VE"</formula>
    </cfRule>
  </conditionalFormatting>
  <conditionalFormatting sqref="L102:L111">
    <cfRule type="expression" dxfId="40" priority="1">
      <formula>$L$4="VE"</formula>
    </cfRule>
    <cfRule type="expression" dxfId="39" priority="2">
      <formula>$L$4="NOVE"</formula>
    </cfRule>
  </conditionalFormatting>
  <conditionalFormatting sqref="L114">
    <cfRule type="expression" dxfId="38" priority="72">
      <formula>$L$4="VE"</formula>
    </cfRule>
    <cfRule type="expression" dxfId="37" priority="73">
      <formula>$L$4="NOVE"</formula>
    </cfRule>
  </conditionalFormatting>
  <dataValidations count="1">
    <dataValidation type="list" allowBlank="1" showInputMessage="1" showErrorMessage="1" sqref="L114 L109:L111 L102:L107 L85:L100 L68:L83 L51:L66 L33:L49 L6:L31" xr:uid="{00000000-0002-0000-0100-000000000000}">
      <formula1>IF($L$4=0,,$N$1:$N$2)</formula1>
    </dataValidation>
  </dataValidations>
  <printOptions horizontalCentered="1"/>
  <pageMargins left="0.51181102362204722" right="0.51181102362204722" top="1.1811023622047245" bottom="0.74803149606299213" header="0.70866141732283472" footer="0.31496062992125984"/>
  <pageSetup paperSize="9"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0" tint="-0.499984740745262"/>
    <pageSetUpPr fitToPage="1"/>
  </sheetPr>
  <dimension ref="A1:Y94"/>
  <sheetViews>
    <sheetView view="pageBreakPreview" zoomScale="110" zoomScaleNormal="50" zoomScaleSheetLayoutView="110" workbookViewId="0">
      <selection activeCell="D36" sqref="D36:D40"/>
    </sheetView>
  </sheetViews>
  <sheetFormatPr baseColWidth="10" defaultColWidth="11.42578125" defaultRowHeight="14.25"/>
  <cols>
    <col min="1" max="1" width="4.42578125" style="45" customWidth="1"/>
    <col min="2" max="2" width="92.5703125" style="45" customWidth="1"/>
    <col min="3" max="3" width="11.42578125" style="45"/>
    <col min="4" max="4" width="12.7109375" style="45" customWidth="1"/>
    <col min="5" max="5" width="11.42578125" style="45"/>
    <col min="6" max="6" width="16.42578125" style="45" customWidth="1"/>
    <col min="7" max="7" width="11.42578125" style="45"/>
    <col min="8" max="8" width="18.42578125" style="45" customWidth="1"/>
    <col min="9" max="9" width="23.28515625" style="192" customWidth="1"/>
    <col min="10" max="10" width="22.42578125" customWidth="1"/>
    <col min="11" max="11" width="15.28515625" hidden="1" customWidth="1"/>
    <col min="12" max="12" width="11.42578125" hidden="1" customWidth="1"/>
    <col min="13" max="14" width="11.42578125" style="45" hidden="1" customWidth="1"/>
    <col min="15" max="15" width="6.42578125" style="45" customWidth="1"/>
    <col min="16" max="16" width="107.42578125" style="164" customWidth="1"/>
    <col min="17" max="17" width="11.42578125" style="168"/>
    <col min="18" max="18" width="84.42578125" style="168" customWidth="1"/>
    <col min="19" max="16384" width="11.42578125" style="45"/>
  </cols>
  <sheetData>
    <row r="1" spans="1:25" ht="40.5" customHeight="1" thickBot="1">
      <c r="A1" s="311" t="s">
        <v>57</v>
      </c>
      <c r="B1" s="312"/>
      <c r="C1" s="312"/>
      <c r="D1" s="312"/>
      <c r="E1" s="312"/>
      <c r="F1" s="312"/>
      <c r="G1" s="312"/>
      <c r="H1" s="312"/>
      <c r="I1" s="313"/>
      <c r="J1" s="40">
        <f>'Données de base'!C33</f>
        <v>0</v>
      </c>
      <c r="K1" s="70"/>
      <c r="L1" s="51"/>
      <c r="P1" s="174" t="s">
        <v>72</v>
      </c>
      <c r="Q1" s="162"/>
      <c r="R1" s="162"/>
      <c r="S1" s="158"/>
      <c r="T1" s="158"/>
      <c r="U1" s="158"/>
      <c r="V1" s="158"/>
      <c r="W1" s="158"/>
      <c r="X1" s="158"/>
    </row>
    <row r="2" spans="1:25" ht="13.5" customHeight="1" thickBot="1">
      <c r="A2" s="41"/>
      <c r="B2" s="41"/>
      <c r="C2" s="41"/>
      <c r="D2" s="33"/>
      <c r="E2" s="33"/>
      <c r="F2" s="33"/>
      <c r="G2" s="33"/>
      <c r="H2" s="86"/>
      <c r="I2" s="179"/>
      <c r="J2" s="32"/>
      <c r="K2" s="70"/>
      <c r="L2" s="43"/>
    </row>
    <row r="3" spans="1:25" ht="133.35" customHeight="1" thickBot="1">
      <c r="A3" s="2"/>
      <c r="B3" s="2" t="s">
        <v>25</v>
      </c>
      <c r="C3" s="2" t="s">
        <v>26</v>
      </c>
      <c r="D3" s="3" t="s">
        <v>27</v>
      </c>
      <c r="E3" s="4" t="s">
        <v>28</v>
      </c>
      <c r="F3" s="4" t="s">
        <v>29</v>
      </c>
      <c r="G3" s="4" t="s">
        <v>73</v>
      </c>
      <c r="H3" s="87" t="s">
        <v>31</v>
      </c>
      <c r="I3" s="180" t="s">
        <v>32</v>
      </c>
      <c r="J3" s="9" t="s">
        <v>33</v>
      </c>
      <c r="K3" s="70"/>
      <c r="L3" s="44" t="e">
        <f>IF(#REF!="VE",CONCATENATE("Bei Vertragsanpassungen:",CHAR(10),"hat sich diese Budgetzeile geändert?"),"")</f>
        <v>#REF!</v>
      </c>
      <c r="P3" s="175" t="s">
        <v>34</v>
      </c>
      <c r="Q3" s="169"/>
      <c r="R3" s="169"/>
      <c r="S3" s="157"/>
      <c r="T3" s="157"/>
      <c r="U3" s="157"/>
      <c r="V3" s="157"/>
      <c r="W3" s="157"/>
      <c r="X3" s="157"/>
      <c r="Y3" s="157"/>
    </row>
    <row r="4" spans="1:25" ht="27" customHeight="1" thickBot="1">
      <c r="A4" s="146"/>
      <c r="B4" s="328" t="str">
        <f>IF('Données de base'!C20="Ja",CONCATENATE("Hinweis: Blaue Felder durch ",IF('Données de base'!C20=""," Zuschussempfänger",'Données de base'!C20)," auszufüllen"),"")</f>
        <v/>
      </c>
      <c r="C4" s="329"/>
      <c r="D4" s="329"/>
      <c r="E4" s="329"/>
      <c r="F4" s="329"/>
      <c r="G4" s="329"/>
      <c r="H4" s="330"/>
      <c r="I4" s="339" t="str">
        <f>IF('Données de base'!C20="Ja","Hinweis: Wird automatisch ausgefüllt","")</f>
        <v/>
      </c>
      <c r="J4" s="340"/>
      <c r="K4" s="70"/>
      <c r="L4" s="42" t="str">
        <f>IF('Données de base'!C22="Vertragsanpassung","VE","NOVE")</f>
        <v>NOVE</v>
      </c>
      <c r="P4" s="161" t="s">
        <v>74</v>
      </c>
      <c r="Q4" s="170"/>
      <c r="R4" s="170"/>
    </row>
    <row r="5" spans="1:25" ht="132.75" customHeight="1" thickBot="1">
      <c r="A5" s="31">
        <v>1</v>
      </c>
      <c r="B5" s="178" t="s">
        <v>75</v>
      </c>
      <c r="C5" s="73"/>
      <c r="D5" s="341"/>
      <c r="E5" s="341"/>
      <c r="F5" s="341"/>
      <c r="G5" s="341"/>
      <c r="H5" s="342"/>
      <c r="I5" s="181">
        <f>SUM(I6:I10)</f>
        <v>62200</v>
      </c>
      <c r="J5" s="350" t="s">
        <v>63</v>
      </c>
      <c r="K5" s="70"/>
      <c r="L5" s="35" t="str">
        <f>IF(L4="VE","ACHTUNG: Kosten, die aufgrund von Währungsschwankungen entstehen, können nicht von der GIZ übernommen werden.","")</f>
        <v/>
      </c>
      <c r="P5" s="331" t="s">
        <v>76</v>
      </c>
      <c r="Q5" s="171"/>
      <c r="R5" s="171"/>
    </row>
    <row r="6" spans="1:25" ht="26.1" customHeight="1" thickBot="1">
      <c r="A6" s="11"/>
      <c r="B6" s="11" t="s">
        <v>77</v>
      </c>
      <c r="C6" s="101"/>
      <c r="D6" s="121">
        <v>1</v>
      </c>
      <c r="E6" s="13" t="s">
        <v>36</v>
      </c>
      <c r="F6" s="14">
        <v>20</v>
      </c>
      <c r="G6" s="13" t="s">
        <v>37</v>
      </c>
      <c r="H6" s="88">
        <v>3000</v>
      </c>
      <c r="I6" s="182">
        <f>D6*F6*H6</f>
        <v>60000</v>
      </c>
      <c r="J6" s="351"/>
      <c r="K6" s="70"/>
      <c r="L6" s="51"/>
      <c r="P6" s="332"/>
      <c r="Q6" s="171"/>
      <c r="R6" s="171"/>
    </row>
    <row r="7" spans="1:25" ht="12.75" customHeight="1" thickBot="1">
      <c r="A7" s="15"/>
      <c r="B7" s="15" t="s">
        <v>78</v>
      </c>
      <c r="C7" s="57"/>
      <c r="D7" s="120">
        <v>0.05</v>
      </c>
      <c r="E7" s="13" t="s">
        <v>36</v>
      </c>
      <c r="F7" s="18">
        <v>20</v>
      </c>
      <c r="G7" s="13" t="s">
        <v>37</v>
      </c>
      <c r="H7" s="89">
        <v>2200</v>
      </c>
      <c r="I7" s="182">
        <f>D7*F7*H7</f>
        <v>2200</v>
      </c>
      <c r="J7" s="351"/>
      <c r="K7" s="70"/>
      <c r="L7" s="51"/>
      <c r="P7" s="332"/>
      <c r="Q7" s="171"/>
      <c r="R7" s="171"/>
    </row>
    <row r="8" spans="1:25" ht="12.75" customHeight="1" thickBot="1">
      <c r="A8" s="15"/>
      <c r="B8" s="15"/>
      <c r="C8" s="57"/>
      <c r="D8" s="120"/>
      <c r="E8" s="13" t="s">
        <v>36</v>
      </c>
      <c r="F8" s="18"/>
      <c r="G8" s="13" t="s">
        <v>37</v>
      </c>
      <c r="H8" s="89"/>
      <c r="I8" s="182">
        <f>D8*F8*H8</f>
        <v>0</v>
      </c>
      <c r="J8" s="351"/>
      <c r="K8" s="70"/>
      <c r="L8" s="51"/>
      <c r="P8" s="332"/>
      <c r="Q8" s="171"/>
      <c r="R8" s="171"/>
    </row>
    <row r="9" spans="1:25" ht="12.75" customHeight="1" thickBot="1">
      <c r="A9" s="15"/>
      <c r="B9" s="15"/>
      <c r="C9" s="57"/>
      <c r="D9" s="120"/>
      <c r="E9" s="13" t="s">
        <v>36</v>
      </c>
      <c r="F9" s="18"/>
      <c r="G9" s="13" t="s">
        <v>37</v>
      </c>
      <c r="H9" s="89"/>
      <c r="I9" s="182">
        <f>D9*F9*H9</f>
        <v>0</v>
      </c>
      <c r="J9" s="351"/>
      <c r="K9" s="70"/>
      <c r="L9" s="51"/>
      <c r="P9" s="333"/>
      <c r="Q9" s="171"/>
      <c r="R9" s="171"/>
    </row>
    <row r="10" spans="1:25" ht="12.75" customHeight="1" thickBot="1">
      <c r="A10" s="19"/>
      <c r="B10" s="19"/>
      <c r="C10" s="57"/>
      <c r="D10" s="122"/>
      <c r="E10" s="13" t="s">
        <v>36</v>
      </c>
      <c r="F10" s="17"/>
      <c r="G10" s="13" t="s">
        <v>37</v>
      </c>
      <c r="H10" s="90"/>
      <c r="I10" s="182">
        <f>D10*F10*H10</f>
        <v>0</v>
      </c>
      <c r="J10" s="351"/>
      <c r="K10" s="70"/>
      <c r="L10" s="51"/>
      <c r="P10" s="165"/>
      <c r="Q10" s="166"/>
      <c r="R10" s="166"/>
    </row>
    <row r="11" spans="1:25" ht="30.75" customHeight="1" thickBot="1">
      <c r="A11" s="31">
        <v>2</v>
      </c>
      <c r="B11" s="178" t="s">
        <v>79</v>
      </c>
      <c r="C11" s="73"/>
      <c r="D11" s="321"/>
      <c r="E11" s="321"/>
      <c r="F11" s="321"/>
      <c r="G11" s="321"/>
      <c r="H11" s="343"/>
      <c r="I11" s="183">
        <f>SUM(I12:I21)</f>
        <v>7000</v>
      </c>
      <c r="J11" s="351"/>
      <c r="K11" s="35"/>
      <c r="L11" s="32"/>
      <c r="P11" s="305" t="s">
        <v>80</v>
      </c>
      <c r="Q11" s="172"/>
      <c r="R11" s="172"/>
    </row>
    <row r="12" spans="1:25" ht="12.75" customHeight="1">
      <c r="A12" s="52"/>
      <c r="B12" s="52" t="s">
        <v>81</v>
      </c>
      <c r="C12" s="56"/>
      <c r="D12" s="103">
        <v>1</v>
      </c>
      <c r="E12" s="344" t="s">
        <v>39</v>
      </c>
      <c r="F12" s="345"/>
      <c r="G12" s="346"/>
      <c r="H12" s="90">
        <v>5000</v>
      </c>
      <c r="I12" s="182">
        <f>D12*H12</f>
        <v>5000</v>
      </c>
      <c r="J12" s="351"/>
      <c r="K12" s="70"/>
      <c r="L12" s="51"/>
      <c r="P12" s="334"/>
      <c r="Q12" s="172"/>
      <c r="R12" s="172"/>
    </row>
    <row r="13" spans="1:25" ht="12.75" customHeight="1">
      <c r="A13" s="53"/>
      <c r="B13" s="53" t="s">
        <v>82</v>
      </c>
      <c r="C13" s="57"/>
      <c r="D13" s="104">
        <v>1</v>
      </c>
      <c r="E13" s="347" t="s">
        <v>39</v>
      </c>
      <c r="F13" s="348"/>
      <c r="G13" s="349"/>
      <c r="H13" s="89">
        <v>2000</v>
      </c>
      <c r="I13" s="182">
        <f t="shared" ref="I13:I21" si="0">D13*H13</f>
        <v>2000</v>
      </c>
      <c r="J13" s="351"/>
      <c r="K13" s="70"/>
      <c r="L13" s="51"/>
      <c r="P13" s="334"/>
      <c r="Q13" s="172"/>
      <c r="R13" s="172"/>
    </row>
    <row r="14" spans="1:25" ht="15" customHeight="1">
      <c r="A14" s="19"/>
      <c r="B14" s="19" t="s">
        <v>83</v>
      </c>
      <c r="C14" s="57"/>
      <c r="D14" s="104"/>
      <c r="E14" s="347" t="s">
        <v>39</v>
      </c>
      <c r="F14" s="348"/>
      <c r="G14" s="349"/>
      <c r="H14" s="89"/>
      <c r="I14" s="182">
        <f t="shared" si="0"/>
        <v>0</v>
      </c>
      <c r="J14" s="351"/>
      <c r="K14" s="70"/>
      <c r="L14" s="51"/>
      <c r="P14" s="334"/>
      <c r="Q14" s="172"/>
      <c r="R14" s="172"/>
    </row>
    <row r="15" spans="1:25" ht="12.75" customHeight="1">
      <c r="A15" s="19"/>
      <c r="B15" s="19" t="s">
        <v>84</v>
      </c>
      <c r="C15" s="57"/>
      <c r="D15" s="104"/>
      <c r="E15" s="347" t="s">
        <v>39</v>
      </c>
      <c r="F15" s="348"/>
      <c r="G15" s="349"/>
      <c r="H15" s="89"/>
      <c r="I15" s="182">
        <f t="shared" si="0"/>
        <v>0</v>
      </c>
      <c r="J15" s="351"/>
      <c r="K15" s="70"/>
      <c r="L15" s="51"/>
      <c r="P15" s="334"/>
      <c r="Q15" s="172"/>
      <c r="R15" s="172"/>
    </row>
    <row r="16" spans="1:25" ht="12.75" customHeight="1">
      <c r="A16" s="19"/>
      <c r="B16" s="19" t="s">
        <v>85</v>
      </c>
      <c r="C16" s="57"/>
      <c r="D16" s="104"/>
      <c r="E16" s="323" t="s">
        <v>39</v>
      </c>
      <c r="F16" s="324"/>
      <c r="G16" s="325"/>
      <c r="H16" s="89"/>
      <c r="I16" s="182">
        <f t="shared" si="0"/>
        <v>0</v>
      </c>
      <c r="J16" s="351"/>
      <c r="K16" s="70"/>
      <c r="L16" s="51"/>
      <c r="P16" s="334"/>
      <c r="Q16" s="172"/>
      <c r="R16" s="172"/>
    </row>
    <row r="17" spans="1:18" ht="13.5" customHeight="1">
      <c r="A17" s="19"/>
      <c r="B17" s="19" t="s">
        <v>86</v>
      </c>
      <c r="C17" s="57"/>
      <c r="D17" s="57"/>
      <c r="E17" s="323" t="s">
        <v>39</v>
      </c>
      <c r="F17" s="324"/>
      <c r="G17" s="325"/>
      <c r="H17" s="89"/>
      <c r="I17" s="182">
        <f t="shared" si="0"/>
        <v>0</v>
      </c>
      <c r="J17" s="351"/>
      <c r="K17" s="70"/>
      <c r="L17" s="51"/>
      <c r="P17" s="334"/>
      <c r="Q17" s="172"/>
      <c r="R17" s="172"/>
    </row>
    <row r="18" spans="1:18" ht="15" customHeight="1">
      <c r="A18" s="54"/>
      <c r="B18" s="131" t="s">
        <v>87</v>
      </c>
      <c r="C18" s="57"/>
      <c r="D18" s="57"/>
      <c r="E18" s="323" t="s">
        <v>39</v>
      </c>
      <c r="F18" s="324"/>
      <c r="G18" s="325"/>
      <c r="H18" s="91"/>
      <c r="I18" s="182">
        <f t="shared" si="0"/>
        <v>0</v>
      </c>
      <c r="J18" s="351"/>
      <c r="K18" s="70"/>
      <c r="L18" s="51"/>
      <c r="P18" s="334"/>
      <c r="Q18" s="172"/>
      <c r="R18" s="172"/>
    </row>
    <row r="19" spans="1:18" ht="12.75" customHeight="1">
      <c r="A19" s="54"/>
      <c r="B19" s="54"/>
      <c r="C19" s="57"/>
      <c r="D19" s="57"/>
      <c r="E19" s="323" t="s">
        <v>39</v>
      </c>
      <c r="F19" s="324"/>
      <c r="G19" s="325"/>
      <c r="H19" s="91"/>
      <c r="I19" s="182">
        <f t="shared" si="0"/>
        <v>0</v>
      </c>
      <c r="J19" s="351"/>
      <c r="K19" s="70"/>
      <c r="L19" s="51"/>
      <c r="P19" s="334"/>
      <c r="Q19" s="172"/>
      <c r="R19" s="172"/>
    </row>
    <row r="20" spans="1:18" ht="12.75" customHeight="1">
      <c r="A20" s="54"/>
      <c r="B20" s="54"/>
      <c r="C20" s="57"/>
      <c r="D20" s="57"/>
      <c r="E20" s="323" t="s">
        <v>39</v>
      </c>
      <c r="F20" s="324"/>
      <c r="G20" s="325"/>
      <c r="H20" s="91"/>
      <c r="I20" s="182">
        <f t="shared" si="0"/>
        <v>0</v>
      </c>
      <c r="J20" s="351"/>
      <c r="K20" s="70"/>
      <c r="L20" s="51"/>
      <c r="P20" s="335"/>
      <c r="Q20" s="172"/>
      <c r="R20" s="172"/>
    </row>
    <row r="21" spans="1:18" ht="12.75" customHeight="1" thickBot="1">
      <c r="A21" s="55"/>
      <c r="B21" s="55"/>
      <c r="C21" s="58"/>
      <c r="D21" s="58"/>
      <c r="E21" s="323" t="s">
        <v>39</v>
      </c>
      <c r="F21" s="324"/>
      <c r="G21" s="325"/>
      <c r="H21" s="91"/>
      <c r="I21" s="182">
        <f t="shared" si="0"/>
        <v>0</v>
      </c>
      <c r="J21" s="351"/>
      <c r="K21" s="70"/>
      <c r="L21" s="51"/>
      <c r="P21" s="167"/>
      <c r="Q21" s="172"/>
      <c r="R21" s="172"/>
    </row>
    <row r="22" spans="1:18" ht="12.75" customHeight="1" thickBot="1">
      <c r="A22" s="30">
        <v>3</v>
      </c>
      <c r="B22" s="30" t="s">
        <v>88</v>
      </c>
      <c r="C22" s="74"/>
      <c r="D22" s="326"/>
      <c r="E22" s="327"/>
      <c r="F22" s="327"/>
      <c r="G22" s="327"/>
      <c r="H22" s="322"/>
      <c r="I22" s="183">
        <f>SUM(I23:I32)</f>
        <v>4500</v>
      </c>
      <c r="J22" s="351"/>
      <c r="K22" s="70"/>
      <c r="L22" s="32"/>
      <c r="P22" s="331" t="s">
        <v>89</v>
      </c>
      <c r="Q22" s="171"/>
      <c r="R22" s="171"/>
    </row>
    <row r="23" spans="1:18" ht="68.099999999999994" customHeight="1">
      <c r="A23" s="24"/>
      <c r="B23" s="132" t="s">
        <v>90</v>
      </c>
      <c r="C23" s="56"/>
      <c r="D23" s="103">
        <v>1</v>
      </c>
      <c r="E23" s="296" t="s">
        <v>91</v>
      </c>
      <c r="F23" s="296"/>
      <c r="G23" s="296"/>
      <c r="H23" s="89">
        <v>4000</v>
      </c>
      <c r="I23" s="182">
        <f>D23*H23</f>
        <v>4000</v>
      </c>
      <c r="J23" s="351"/>
      <c r="K23" s="70"/>
      <c r="L23" s="51"/>
      <c r="P23" s="332"/>
      <c r="Q23" s="171"/>
      <c r="R23" s="171"/>
    </row>
    <row r="24" spans="1:18" ht="33" customHeight="1">
      <c r="A24" s="24"/>
      <c r="B24" s="132" t="s">
        <v>92</v>
      </c>
      <c r="C24" s="57"/>
      <c r="D24" s="16">
        <v>1</v>
      </c>
      <c r="E24" s="296" t="s">
        <v>91</v>
      </c>
      <c r="F24" s="296"/>
      <c r="G24" s="296"/>
      <c r="H24" s="89">
        <v>500</v>
      </c>
      <c r="I24" s="182">
        <f t="shared" ref="I24:I29" si="1">D24*H24</f>
        <v>500</v>
      </c>
      <c r="J24" s="351"/>
      <c r="K24" s="70"/>
      <c r="L24" s="51"/>
      <c r="P24" s="332"/>
      <c r="Q24" s="171"/>
      <c r="R24" s="171"/>
    </row>
    <row r="25" spans="1:18" ht="30" customHeight="1">
      <c r="A25" s="24"/>
      <c r="B25" s="132" t="s">
        <v>93</v>
      </c>
      <c r="C25" s="57"/>
      <c r="D25" s="16"/>
      <c r="E25" s="296"/>
      <c r="F25" s="296"/>
      <c r="G25" s="296"/>
      <c r="H25" s="89"/>
      <c r="I25" s="182">
        <f t="shared" si="1"/>
        <v>0</v>
      </c>
      <c r="J25" s="351"/>
      <c r="K25" s="70"/>
      <c r="L25" s="51"/>
      <c r="P25" s="332"/>
      <c r="Q25" s="171"/>
      <c r="R25" s="171"/>
    </row>
    <row r="26" spans="1:18" ht="12.75" customHeight="1">
      <c r="A26" s="24"/>
      <c r="B26" s="132" t="s">
        <v>94</v>
      </c>
      <c r="C26" s="57"/>
      <c r="D26" s="16"/>
      <c r="E26" s="296"/>
      <c r="F26" s="296"/>
      <c r="G26" s="296"/>
      <c r="H26" s="89"/>
      <c r="I26" s="182">
        <f t="shared" si="1"/>
        <v>0</v>
      </c>
      <c r="J26" s="351"/>
      <c r="K26" s="70"/>
      <c r="L26" s="51"/>
      <c r="P26" s="332"/>
      <c r="Q26" s="171"/>
      <c r="R26" s="171"/>
    </row>
    <row r="27" spans="1:18" ht="12.75" customHeight="1">
      <c r="A27" s="24"/>
      <c r="B27" s="132" t="s">
        <v>95</v>
      </c>
      <c r="C27" s="57"/>
      <c r="D27" s="16"/>
      <c r="E27" s="296"/>
      <c r="F27" s="296"/>
      <c r="G27" s="296"/>
      <c r="H27" s="89"/>
      <c r="I27" s="182">
        <f t="shared" si="1"/>
        <v>0</v>
      </c>
      <c r="J27" s="351"/>
      <c r="K27" s="70"/>
      <c r="L27" s="51"/>
      <c r="P27" s="332"/>
      <c r="Q27" s="171"/>
      <c r="R27" s="171"/>
    </row>
    <row r="28" spans="1:18" ht="15" customHeight="1">
      <c r="A28" s="24"/>
      <c r="B28" s="132" t="s">
        <v>96</v>
      </c>
      <c r="C28" s="57"/>
      <c r="D28" s="16"/>
      <c r="E28" s="296"/>
      <c r="F28" s="296"/>
      <c r="G28" s="296"/>
      <c r="H28" s="89"/>
      <c r="I28" s="182">
        <f t="shared" si="1"/>
        <v>0</v>
      </c>
      <c r="J28" s="351"/>
      <c r="K28" s="70"/>
      <c r="L28" s="51"/>
      <c r="P28" s="332"/>
      <c r="Q28" s="171"/>
      <c r="R28" s="171"/>
    </row>
    <row r="29" spans="1:18" ht="53.65" customHeight="1" thickBot="1">
      <c r="A29" s="24"/>
      <c r="B29" s="24"/>
      <c r="C29" s="57"/>
      <c r="D29" s="16"/>
      <c r="E29" s="296"/>
      <c r="F29" s="296"/>
      <c r="G29" s="296"/>
      <c r="H29" s="89"/>
      <c r="I29" s="182">
        <f t="shared" si="1"/>
        <v>0</v>
      </c>
      <c r="J29" s="351"/>
      <c r="K29" s="70"/>
      <c r="L29" s="51"/>
      <c r="P29" s="333"/>
      <c r="Q29" s="171"/>
      <c r="R29" s="171"/>
    </row>
    <row r="30" spans="1:18" ht="62.65" hidden="1" customHeight="1" thickBot="1">
      <c r="A30" s="30"/>
      <c r="B30" s="30" t="s">
        <v>97</v>
      </c>
      <c r="C30" s="74"/>
      <c r="D30" s="326"/>
      <c r="E30" s="326"/>
      <c r="F30" s="326"/>
      <c r="G30" s="326"/>
      <c r="H30" s="322"/>
      <c r="I30" s="183">
        <f>D30*F30*H30</f>
        <v>0</v>
      </c>
      <c r="J30" s="351"/>
      <c r="K30" s="102" t="s">
        <v>98</v>
      </c>
      <c r="L30" s="51"/>
      <c r="P30" s="166"/>
      <c r="Q30" s="166"/>
      <c r="R30" s="166"/>
    </row>
    <row r="31" spans="1:18" ht="12.75" hidden="1" customHeight="1">
      <c r="A31" s="24"/>
      <c r="B31" s="24"/>
      <c r="C31" s="57"/>
      <c r="D31" s="21"/>
      <c r="E31" s="22"/>
      <c r="F31" s="23"/>
      <c r="G31" s="22"/>
      <c r="H31" s="90"/>
      <c r="I31" s="182">
        <f>D31*F31*H31</f>
        <v>0</v>
      </c>
      <c r="J31" s="351"/>
      <c r="K31" s="70"/>
      <c r="L31" s="51"/>
      <c r="P31" s="166"/>
      <c r="Q31" s="166"/>
      <c r="R31" s="166"/>
    </row>
    <row r="32" spans="1:18" ht="12.75" hidden="1" customHeight="1">
      <c r="A32" s="24"/>
      <c r="B32" s="24"/>
      <c r="C32" s="57"/>
      <c r="D32" s="21"/>
      <c r="E32" s="22"/>
      <c r="F32" s="23"/>
      <c r="G32" s="22"/>
      <c r="H32" s="90"/>
      <c r="I32" s="182">
        <f>D32*F32*H32</f>
        <v>0</v>
      </c>
      <c r="J32" s="351"/>
      <c r="K32" s="70"/>
      <c r="L32" s="51"/>
      <c r="P32" s="166"/>
      <c r="Q32" s="166"/>
      <c r="R32" s="166"/>
    </row>
    <row r="33" spans="1:18" ht="81.75" hidden="1" customHeight="1">
      <c r="A33" s="24"/>
      <c r="B33" s="24"/>
      <c r="C33" s="57"/>
      <c r="D33" s="21"/>
      <c r="E33" s="22"/>
      <c r="F33" s="23"/>
      <c r="G33" s="22"/>
      <c r="H33" s="90"/>
      <c r="I33" s="182"/>
      <c r="J33" s="351"/>
      <c r="K33" s="70"/>
      <c r="L33" s="51"/>
      <c r="P33" s="166"/>
      <c r="Q33" s="166"/>
      <c r="R33" s="166"/>
    </row>
    <row r="34" spans="1:18" ht="15" hidden="1" customHeight="1" thickBot="1">
      <c r="A34" s="24"/>
      <c r="B34" s="24"/>
      <c r="C34" s="57"/>
      <c r="D34" s="21"/>
      <c r="E34" s="22"/>
      <c r="F34" s="23"/>
      <c r="G34" s="22"/>
      <c r="H34" s="90"/>
      <c r="I34" s="182"/>
      <c r="J34" s="351"/>
      <c r="K34" s="70"/>
      <c r="L34" s="51"/>
      <c r="P34" s="166"/>
      <c r="Q34" s="166"/>
      <c r="R34" s="166"/>
    </row>
    <row r="35" spans="1:18" ht="12.75" customHeight="1" thickBot="1">
      <c r="A35" s="30">
        <v>4</v>
      </c>
      <c r="B35" s="30" t="s">
        <v>99</v>
      </c>
      <c r="C35" s="75"/>
      <c r="D35" s="320"/>
      <c r="E35" s="321"/>
      <c r="F35" s="321"/>
      <c r="G35" s="321"/>
      <c r="H35" s="322"/>
      <c r="I35" s="183">
        <f>SUM(I36:I45)</f>
        <v>4000</v>
      </c>
      <c r="J35" s="351"/>
      <c r="K35" s="70">
        <f>IF(I73&gt;400000,1,0)+(IF(I35&gt;(I73/2),1,0))</f>
        <v>0</v>
      </c>
      <c r="L35" s="32"/>
      <c r="P35" s="336" t="s">
        <v>100</v>
      </c>
      <c r="Q35" s="173"/>
      <c r="R35" s="173"/>
    </row>
    <row r="36" spans="1:18" ht="21" customHeight="1">
      <c r="A36" s="24"/>
      <c r="B36" s="132" t="s">
        <v>101</v>
      </c>
      <c r="C36" s="24"/>
      <c r="D36" s="107">
        <v>1</v>
      </c>
      <c r="E36" s="294" t="s">
        <v>102</v>
      </c>
      <c r="F36" s="294"/>
      <c r="G36" s="294"/>
      <c r="H36" s="89">
        <v>4000</v>
      </c>
      <c r="I36" s="182">
        <f>D36*H36</f>
        <v>4000</v>
      </c>
      <c r="J36" s="351"/>
      <c r="K36" s="70"/>
      <c r="L36" s="51"/>
      <c r="P36" s="337"/>
      <c r="Q36" s="173"/>
      <c r="R36" s="173"/>
    </row>
    <row r="37" spans="1:18" ht="34.35" customHeight="1">
      <c r="A37" s="24"/>
      <c r="B37" s="132" t="s">
        <v>103</v>
      </c>
      <c r="C37" s="24"/>
      <c r="D37" s="107"/>
      <c r="E37" s="294"/>
      <c r="F37" s="294"/>
      <c r="G37" s="294"/>
      <c r="H37" s="89"/>
      <c r="I37" s="182">
        <f t="shared" ref="I37:I45" si="2">D37*H37</f>
        <v>0</v>
      </c>
      <c r="J37" s="351"/>
      <c r="K37" s="70"/>
      <c r="L37" s="51"/>
      <c r="P37" s="337"/>
      <c r="Q37" s="173"/>
      <c r="R37" s="173"/>
    </row>
    <row r="38" spans="1:18" ht="12.75" customHeight="1">
      <c r="A38" s="24"/>
      <c r="B38" s="132" t="s">
        <v>104</v>
      </c>
      <c r="C38" s="24"/>
      <c r="D38" s="107"/>
      <c r="E38" s="294"/>
      <c r="F38" s="294"/>
      <c r="G38" s="294"/>
      <c r="H38" s="89"/>
      <c r="I38" s="182">
        <f t="shared" si="2"/>
        <v>0</v>
      </c>
      <c r="J38" s="351"/>
      <c r="K38" s="70"/>
      <c r="L38" s="51"/>
      <c r="P38" s="337"/>
      <c r="Q38" s="173"/>
      <c r="R38" s="173"/>
    </row>
    <row r="39" spans="1:18" ht="12.75">
      <c r="A39" s="24"/>
      <c r="B39" s="132" t="s">
        <v>105</v>
      </c>
      <c r="C39" s="24"/>
      <c r="D39" s="107"/>
      <c r="E39" s="294"/>
      <c r="F39" s="294"/>
      <c r="G39" s="294"/>
      <c r="H39" s="89"/>
      <c r="I39" s="182">
        <f t="shared" si="2"/>
        <v>0</v>
      </c>
      <c r="J39" s="351"/>
      <c r="K39" s="70"/>
      <c r="L39" s="51"/>
      <c r="P39" s="337"/>
      <c r="Q39" s="173"/>
      <c r="R39" s="173"/>
    </row>
    <row r="40" spans="1:18" ht="12.75">
      <c r="A40" s="24"/>
      <c r="B40" s="132" t="s">
        <v>106</v>
      </c>
      <c r="C40" s="24"/>
      <c r="D40" s="107"/>
      <c r="E40" s="294"/>
      <c r="F40" s="294"/>
      <c r="G40" s="294"/>
      <c r="H40" s="89"/>
      <c r="I40" s="182">
        <f t="shared" si="2"/>
        <v>0</v>
      </c>
      <c r="J40" s="351"/>
      <c r="K40" s="70"/>
      <c r="L40" s="51"/>
      <c r="P40" s="337"/>
      <c r="Q40" s="173"/>
      <c r="R40" s="173"/>
    </row>
    <row r="41" spans="1:18" ht="12.75">
      <c r="A41" s="24"/>
      <c r="B41" s="132" t="s">
        <v>107</v>
      </c>
      <c r="C41" s="24"/>
      <c r="D41" s="107"/>
      <c r="E41" s="294"/>
      <c r="F41" s="294"/>
      <c r="G41" s="294"/>
      <c r="H41" s="89"/>
      <c r="I41" s="182">
        <f t="shared" si="2"/>
        <v>0</v>
      </c>
      <c r="J41" s="351"/>
      <c r="K41" s="70"/>
      <c r="L41" s="51"/>
      <c r="P41" s="337"/>
      <c r="Q41" s="173"/>
      <c r="R41" s="173"/>
    </row>
    <row r="42" spans="1:18" ht="12.75">
      <c r="A42" s="24"/>
      <c r="B42" s="24"/>
      <c r="C42" s="24"/>
      <c r="D42" s="107"/>
      <c r="E42" s="294"/>
      <c r="F42" s="294"/>
      <c r="G42" s="294"/>
      <c r="H42" s="89"/>
      <c r="I42" s="182">
        <f t="shared" si="2"/>
        <v>0</v>
      </c>
      <c r="J42" s="351"/>
      <c r="K42" s="70"/>
      <c r="L42" s="51"/>
      <c r="P42" s="337"/>
      <c r="Q42" s="173"/>
      <c r="R42" s="173"/>
    </row>
    <row r="43" spans="1:18" ht="12.75">
      <c r="A43" s="24"/>
      <c r="B43" s="24"/>
      <c r="C43" s="24"/>
      <c r="D43" s="107"/>
      <c r="E43" s="294"/>
      <c r="F43" s="294"/>
      <c r="G43" s="294"/>
      <c r="H43" s="89"/>
      <c r="I43" s="182">
        <f t="shared" si="2"/>
        <v>0</v>
      </c>
      <c r="J43" s="351"/>
      <c r="K43" s="70"/>
      <c r="L43" s="51"/>
      <c r="P43" s="337"/>
      <c r="Q43" s="173"/>
      <c r="R43" s="173"/>
    </row>
    <row r="44" spans="1:18" ht="12.75">
      <c r="A44" s="24"/>
      <c r="B44" s="24"/>
      <c r="C44" s="24"/>
      <c r="D44" s="107"/>
      <c r="E44" s="294"/>
      <c r="F44" s="294"/>
      <c r="G44" s="294"/>
      <c r="H44" s="89"/>
      <c r="I44" s="182">
        <f t="shared" si="2"/>
        <v>0</v>
      </c>
      <c r="J44" s="351"/>
      <c r="K44" s="70"/>
      <c r="L44" s="51"/>
      <c r="P44" s="338"/>
      <c r="Q44" s="173"/>
      <c r="R44" s="173"/>
    </row>
    <row r="45" spans="1:18" ht="15" thickBot="1">
      <c r="A45" s="20"/>
      <c r="B45" s="20"/>
      <c r="C45" s="20"/>
      <c r="D45" s="107"/>
      <c r="E45" s="294"/>
      <c r="F45" s="294"/>
      <c r="G45" s="294"/>
      <c r="H45" s="89"/>
      <c r="I45" s="182">
        <f t="shared" si="2"/>
        <v>0</v>
      </c>
      <c r="J45" s="351"/>
      <c r="K45" s="70"/>
      <c r="L45" s="51"/>
      <c r="P45" s="165"/>
      <c r="Q45" s="166"/>
      <c r="R45" s="166"/>
    </row>
    <row r="46" spans="1:18" ht="15.75" customHeight="1" thickBot="1">
      <c r="A46" s="30">
        <v>5</v>
      </c>
      <c r="B46" s="30" t="s">
        <v>108</v>
      </c>
      <c r="C46" s="75"/>
      <c r="D46" s="320"/>
      <c r="E46" s="326"/>
      <c r="F46" s="326"/>
      <c r="G46" s="326"/>
      <c r="H46" s="322"/>
      <c r="I46" s="183">
        <f>SUM(I47:I56)</f>
        <v>100</v>
      </c>
      <c r="J46" s="351"/>
      <c r="K46" s="70"/>
      <c r="L46" s="32"/>
      <c r="P46" s="305" t="s">
        <v>109</v>
      </c>
      <c r="Q46" s="172"/>
      <c r="R46" s="172"/>
    </row>
    <row r="47" spans="1:18" ht="12.75">
      <c r="A47" s="24"/>
      <c r="B47" s="132" t="s">
        <v>110</v>
      </c>
      <c r="C47" s="76"/>
      <c r="D47" s="23">
        <v>1</v>
      </c>
      <c r="E47" s="314" t="s">
        <v>91</v>
      </c>
      <c r="F47" s="315"/>
      <c r="G47" s="316"/>
      <c r="H47" s="90">
        <v>100</v>
      </c>
      <c r="I47" s="182">
        <f>D47*H47</f>
        <v>100</v>
      </c>
      <c r="J47" s="351"/>
      <c r="K47" s="70"/>
      <c r="L47" s="51"/>
      <c r="P47" s="306"/>
      <c r="Q47" s="172"/>
      <c r="R47" s="172"/>
    </row>
    <row r="48" spans="1:18" ht="12.75">
      <c r="A48" s="24"/>
      <c r="B48" s="132" t="s">
        <v>111</v>
      </c>
      <c r="C48" s="76"/>
      <c r="D48" s="23"/>
      <c r="E48" s="317"/>
      <c r="F48" s="318"/>
      <c r="G48" s="319"/>
      <c r="H48" s="90"/>
      <c r="I48" s="182">
        <f t="shared" ref="I48:I56" si="3">D48*H48</f>
        <v>0</v>
      </c>
      <c r="J48" s="351"/>
      <c r="K48" s="70"/>
      <c r="L48" s="51"/>
      <c r="P48" s="306"/>
      <c r="Q48" s="172"/>
      <c r="R48" s="172"/>
    </row>
    <row r="49" spans="1:18" ht="12.75">
      <c r="A49" s="24"/>
      <c r="B49" s="132" t="s">
        <v>112</v>
      </c>
      <c r="C49" s="76"/>
      <c r="D49" s="23"/>
      <c r="E49" s="317"/>
      <c r="F49" s="318"/>
      <c r="G49" s="319"/>
      <c r="H49" s="90"/>
      <c r="I49" s="182">
        <f t="shared" si="3"/>
        <v>0</v>
      </c>
      <c r="J49" s="351"/>
      <c r="K49" s="70"/>
      <c r="L49" s="51"/>
      <c r="P49" s="306"/>
      <c r="Q49" s="172"/>
      <c r="R49" s="172"/>
    </row>
    <row r="50" spans="1:18" ht="12.75">
      <c r="A50" s="24"/>
      <c r="B50" s="132" t="s">
        <v>113</v>
      </c>
      <c r="C50" s="76"/>
      <c r="D50" s="23"/>
      <c r="E50" s="317"/>
      <c r="F50" s="318"/>
      <c r="G50" s="319"/>
      <c r="H50" s="90"/>
      <c r="I50" s="182">
        <f t="shared" si="3"/>
        <v>0</v>
      </c>
      <c r="J50" s="351"/>
      <c r="K50" s="70"/>
      <c r="L50" s="51"/>
      <c r="P50" s="306"/>
      <c r="Q50" s="172"/>
      <c r="R50" s="172"/>
    </row>
    <row r="51" spans="1:18" ht="18">
      <c r="A51" s="24"/>
      <c r="B51" s="132" t="s">
        <v>114</v>
      </c>
      <c r="C51" s="76"/>
      <c r="D51" s="23"/>
      <c r="E51" s="317"/>
      <c r="F51" s="318"/>
      <c r="G51" s="319"/>
      <c r="H51" s="90"/>
      <c r="I51" s="182">
        <f t="shared" si="3"/>
        <v>0</v>
      </c>
      <c r="J51" s="351"/>
      <c r="K51" s="71"/>
      <c r="L51" s="51"/>
      <c r="P51" s="306"/>
      <c r="Q51" s="172"/>
      <c r="R51" s="172"/>
    </row>
    <row r="52" spans="1:18" ht="18">
      <c r="A52" s="24"/>
      <c r="B52" s="132" t="s">
        <v>115</v>
      </c>
      <c r="C52" s="76"/>
      <c r="D52" s="23"/>
      <c r="E52" s="317"/>
      <c r="F52" s="318"/>
      <c r="G52" s="319"/>
      <c r="H52" s="90"/>
      <c r="I52" s="182">
        <f t="shared" si="3"/>
        <v>0</v>
      </c>
      <c r="J52" s="351"/>
      <c r="K52" s="71"/>
      <c r="L52" s="51"/>
      <c r="P52" s="306"/>
      <c r="Q52" s="172"/>
      <c r="R52" s="172"/>
    </row>
    <row r="53" spans="1:18" ht="18">
      <c r="A53" s="24"/>
      <c r="B53" s="132" t="s">
        <v>116</v>
      </c>
      <c r="C53" s="76"/>
      <c r="D53" s="23"/>
      <c r="E53" s="317"/>
      <c r="F53" s="318"/>
      <c r="G53" s="319"/>
      <c r="H53" s="90"/>
      <c r="I53" s="182">
        <f t="shared" si="3"/>
        <v>0</v>
      </c>
      <c r="J53" s="351"/>
      <c r="K53" s="71"/>
      <c r="L53" s="51"/>
      <c r="P53" s="306"/>
      <c r="Q53" s="172"/>
      <c r="R53" s="172"/>
    </row>
    <row r="54" spans="1:18" ht="18">
      <c r="A54" s="24"/>
      <c r="B54" s="132" t="s">
        <v>117</v>
      </c>
      <c r="C54" s="76"/>
      <c r="D54" s="23"/>
      <c r="E54" s="317"/>
      <c r="F54" s="318"/>
      <c r="G54" s="319"/>
      <c r="H54" s="90"/>
      <c r="I54" s="182">
        <f t="shared" si="3"/>
        <v>0</v>
      </c>
      <c r="J54" s="351"/>
      <c r="K54" s="71"/>
      <c r="L54" s="51"/>
      <c r="P54" s="307"/>
      <c r="Q54" s="172"/>
      <c r="R54" s="172"/>
    </row>
    <row r="55" spans="1:18" ht="18.75" thickBot="1">
      <c r="A55" s="24"/>
      <c r="B55" s="132" t="s">
        <v>118</v>
      </c>
      <c r="C55" s="76"/>
      <c r="D55" s="23"/>
      <c r="E55" s="317"/>
      <c r="F55" s="318"/>
      <c r="G55" s="319"/>
      <c r="H55" s="90"/>
      <c r="I55" s="182">
        <f t="shared" si="3"/>
        <v>0</v>
      </c>
      <c r="J55" s="351"/>
      <c r="K55" s="71"/>
      <c r="L55" s="51"/>
      <c r="P55" s="165"/>
      <c r="Q55" s="166"/>
      <c r="R55" s="166"/>
    </row>
    <row r="56" spans="1:18" ht="15" thickBot="1">
      <c r="A56" s="24"/>
      <c r="B56" s="11" t="s">
        <v>119</v>
      </c>
      <c r="C56" s="76"/>
      <c r="D56" s="23"/>
      <c r="E56" s="317"/>
      <c r="F56" s="318"/>
      <c r="G56" s="319"/>
      <c r="H56" s="90"/>
      <c r="I56" s="182">
        <f t="shared" si="3"/>
        <v>0</v>
      </c>
      <c r="J56" s="351"/>
      <c r="K56" s="70"/>
      <c r="L56" s="51"/>
      <c r="P56" s="165"/>
      <c r="Q56" s="166"/>
      <c r="R56" s="166"/>
    </row>
    <row r="57" spans="1:18" ht="131.25" customHeight="1" thickBot="1">
      <c r="A57" s="31">
        <v>6</v>
      </c>
      <c r="B57" s="178" t="s">
        <v>120</v>
      </c>
      <c r="C57" s="77"/>
      <c r="D57" s="361"/>
      <c r="E57" s="361"/>
      <c r="F57" s="361"/>
      <c r="G57" s="361"/>
      <c r="H57" s="362"/>
      <c r="I57" s="183">
        <f>SUM(I58:I61)</f>
        <v>600</v>
      </c>
      <c r="J57" s="351"/>
      <c r="K57" s="70"/>
      <c r="L57" s="35"/>
      <c r="P57" s="305" t="s">
        <v>121</v>
      </c>
      <c r="Q57" s="172"/>
      <c r="R57" s="172"/>
    </row>
    <row r="58" spans="1:18" ht="12.75">
      <c r="A58" s="11"/>
      <c r="B58" s="177" t="s">
        <v>122</v>
      </c>
      <c r="C58" s="83"/>
      <c r="D58" s="135">
        <v>10</v>
      </c>
      <c r="E58" s="12" t="s">
        <v>123</v>
      </c>
      <c r="F58" s="13">
        <v>20</v>
      </c>
      <c r="G58" s="14" t="s">
        <v>124</v>
      </c>
      <c r="H58" s="133">
        <v>3</v>
      </c>
      <c r="I58" s="182">
        <f>D58*F58*H58</f>
        <v>600</v>
      </c>
      <c r="J58" s="351"/>
      <c r="K58" s="70"/>
      <c r="L58" s="51"/>
      <c r="P58" s="306"/>
      <c r="Q58" s="172"/>
      <c r="R58" s="172"/>
    </row>
    <row r="59" spans="1:18" ht="12.75">
      <c r="A59" s="15"/>
      <c r="B59" s="15"/>
      <c r="C59" s="83"/>
      <c r="D59" s="16"/>
      <c r="E59" s="17"/>
      <c r="F59" s="18"/>
      <c r="G59" s="17"/>
      <c r="H59" s="134"/>
      <c r="I59" s="182">
        <f>D59*F59*H59</f>
        <v>0</v>
      </c>
      <c r="J59" s="351"/>
      <c r="K59" s="70"/>
      <c r="L59" s="51"/>
      <c r="P59" s="306"/>
      <c r="Q59" s="172"/>
      <c r="R59" s="172"/>
    </row>
    <row r="60" spans="1:18" ht="12.75">
      <c r="A60" s="15"/>
      <c r="B60" s="15"/>
      <c r="C60" s="83"/>
      <c r="D60" s="16"/>
      <c r="E60" s="17"/>
      <c r="F60" s="18"/>
      <c r="G60" s="17"/>
      <c r="H60" s="134"/>
      <c r="I60" s="182">
        <f>D60*F60*H60</f>
        <v>0</v>
      </c>
      <c r="J60" s="351"/>
      <c r="K60" s="70"/>
      <c r="L60" s="51"/>
      <c r="P60" s="307"/>
      <c r="Q60" s="172"/>
      <c r="R60" s="172"/>
    </row>
    <row r="61" spans="1:18" ht="15" thickBot="1">
      <c r="A61" s="15"/>
      <c r="B61" s="15"/>
      <c r="C61" s="83"/>
      <c r="D61" s="16"/>
      <c r="E61" s="17"/>
      <c r="F61" s="18"/>
      <c r="G61" s="17"/>
      <c r="H61" s="134"/>
      <c r="I61" s="182">
        <f>D61*F61*H61</f>
        <v>0</v>
      </c>
      <c r="J61" s="351"/>
      <c r="K61" s="70"/>
      <c r="L61" s="51"/>
      <c r="P61" s="165"/>
      <c r="Q61" s="166"/>
      <c r="R61" s="166"/>
    </row>
    <row r="62" spans="1:18" ht="39" customHeight="1" thickBot="1">
      <c r="A62" s="31">
        <v>7</v>
      </c>
      <c r="B62" s="178" t="s">
        <v>43</v>
      </c>
      <c r="C62" s="77"/>
      <c r="D62" s="361"/>
      <c r="E62" s="361"/>
      <c r="F62" s="361"/>
      <c r="G62" s="361"/>
      <c r="H62" s="362"/>
      <c r="I62" s="183">
        <f>SUM(I63:I64)</f>
        <v>0</v>
      </c>
      <c r="J62" s="351"/>
      <c r="K62" s="70"/>
      <c r="L62" s="51"/>
      <c r="P62" s="305" t="s">
        <v>125</v>
      </c>
      <c r="Q62" s="172"/>
      <c r="R62" s="172"/>
    </row>
    <row r="63" spans="1:18" ht="12.75">
      <c r="A63" s="11"/>
      <c r="B63" s="106"/>
      <c r="C63" s="82"/>
      <c r="D63" s="82"/>
      <c r="E63" s="135" t="s">
        <v>126</v>
      </c>
      <c r="F63" s="14"/>
      <c r="G63" s="135" t="s">
        <v>127</v>
      </c>
      <c r="H63" s="88"/>
      <c r="I63" s="182">
        <f>D63*F63*H63</f>
        <v>0</v>
      </c>
      <c r="J63" s="351"/>
      <c r="K63" s="70"/>
      <c r="L63" s="51"/>
      <c r="P63" s="306"/>
      <c r="Q63" s="172"/>
      <c r="R63" s="172"/>
    </row>
    <row r="64" spans="1:18" ht="26.1" customHeight="1" thickBot="1">
      <c r="A64" s="106"/>
      <c r="B64" s="106"/>
      <c r="C64" s="83"/>
      <c r="D64" s="83"/>
      <c r="E64" s="136" t="s">
        <v>128</v>
      </c>
      <c r="F64" s="25"/>
      <c r="G64" s="136" t="s">
        <v>129</v>
      </c>
      <c r="H64" s="89"/>
      <c r="I64" s="182">
        <f>D64*F64*H64</f>
        <v>0</v>
      </c>
      <c r="J64" s="351"/>
      <c r="K64" s="70"/>
      <c r="L64" s="51"/>
      <c r="P64" s="307"/>
      <c r="Q64" s="172"/>
      <c r="R64" s="172"/>
    </row>
    <row r="65" spans="1:18" ht="19.5" thickBot="1">
      <c r="A65" s="151"/>
      <c r="B65" s="363" t="s">
        <v>44</v>
      </c>
      <c r="C65" s="364"/>
      <c r="D65" s="364"/>
      <c r="E65" s="364"/>
      <c r="F65" s="364"/>
      <c r="G65" s="364"/>
      <c r="H65" s="365"/>
      <c r="I65" s="184">
        <f>I46+I35+I11+I5+I22+I30+I57</f>
        <v>78400</v>
      </c>
      <c r="J65" s="352"/>
      <c r="K65" s="72"/>
      <c r="L65" s="34"/>
      <c r="P65" s="165"/>
      <c r="Q65" s="166"/>
      <c r="R65" s="166"/>
    </row>
    <row r="66" spans="1:18" ht="51.75" customHeight="1" thickBot="1">
      <c r="A66" s="30">
        <v>8</v>
      </c>
      <c r="B66" s="30" t="s">
        <v>130</v>
      </c>
      <c r="C66" s="75"/>
      <c r="D66" s="27"/>
      <c r="E66" s="27"/>
      <c r="F66" s="27"/>
      <c r="G66" s="27"/>
      <c r="H66" s="92"/>
      <c r="I66" s="185">
        <f>I67</f>
        <v>3920</v>
      </c>
      <c r="J66" s="147"/>
      <c r="K66" s="72"/>
      <c r="L66" s="34"/>
      <c r="P66" s="305" t="s">
        <v>131</v>
      </c>
      <c r="Q66" s="166"/>
      <c r="R66" s="166"/>
    </row>
    <row r="67" spans="1:18" ht="36.75" customHeight="1" thickBot="1">
      <c r="A67" s="29"/>
      <c r="B67" s="29" t="s">
        <v>46</v>
      </c>
      <c r="C67" s="78"/>
      <c r="D67" s="59">
        <v>0.05</v>
      </c>
      <c r="E67" s="60"/>
      <c r="F67" s="60"/>
      <c r="G67" s="60"/>
      <c r="H67" s="93">
        <f>I65</f>
        <v>78400</v>
      </c>
      <c r="I67" s="186">
        <f>D67*H67</f>
        <v>3920</v>
      </c>
      <c r="J67" s="148"/>
      <c r="K67" s="70"/>
      <c r="L67" s="32"/>
      <c r="P67" s="307"/>
      <c r="Q67" s="166"/>
      <c r="R67" s="166"/>
    </row>
    <row r="68" spans="1:18" ht="45.75" thickBot="1">
      <c r="A68" s="149"/>
      <c r="B68" s="198" t="s">
        <v>70</v>
      </c>
      <c r="C68" s="150"/>
      <c r="D68" s="150"/>
      <c r="E68" s="150"/>
      <c r="F68" s="150"/>
      <c r="G68" s="150"/>
      <c r="H68" s="153"/>
      <c r="I68" s="187">
        <f>I65+I66</f>
        <v>82320</v>
      </c>
      <c r="J68" s="148"/>
      <c r="K68" s="70"/>
      <c r="L68" s="51"/>
      <c r="P68" s="165"/>
      <c r="Q68" s="166"/>
      <c r="R68" s="166"/>
    </row>
    <row r="69" spans="1:18" ht="39" customHeight="1" thickBot="1">
      <c r="A69" s="31">
        <v>9</v>
      </c>
      <c r="B69" s="176" t="s">
        <v>47</v>
      </c>
      <c r="C69" s="77"/>
      <c r="D69" s="361" t="s">
        <v>132</v>
      </c>
      <c r="E69" s="361"/>
      <c r="F69" s="361"/>
      <c r="G69" s="361"/>
      <c r="H69" s="362"/>
      <c r="I69" s="185"/>
      <c r="J69" s="148"/>
      <c r="K69" s="72"/>
      <c r="L69" s="34"/>
      <c r="P69" s="305" t="s">
        <v>133</v>
      </c>
      <c r="Q69" s="172"/>
      <c r="R69" s="172"/>
    </row>
    <row r="70" spans="1:18" ht="15" thickBot="1">
      <c r="A70" s="84"/>
      <c r="B70" s="84" t="s">
        <v>50</v>
      </c>
      <c r="C70" s="64"/>
      <c r="D70" s="63">
        <v>1</v>
      </c>
      <c r="E70" s="63" t="s">
        <v>48</v>
      </c>
      <c r="F70" s="63">
        <v>1</v>
      </c>
      <c r="G70" s="62" t="s">
        <v>49</v>
      </c>
      <c r="H70" s="94">
        <f>'Transfert du financement'!I126</f>
        <v>0</v>
      </c>
      <c r="I70" s="188">
        <f>D70*F70*H70</f>
        <v>0</v>
      </c>
      <c r="J70" s="148"/>
      <c r="K70" s="70"/>
      <c r="L70" s="32"/>
      <c r="P70" s="306"/>
      <c r="Q70" s="172"/>
      <c r="R70" s="172"/>
    </row>
    <row r="71" spans="1:18" ht="15" thickBot="1">
      <c r="A71" s="84"/>
      <c r="B71" s="84" t="s">
        <v>50</v>
      </c>
      <c r="C71" s="79"/>
      <c r="D71" s="61">
        <v>1</v>
      </c>
      <c r="E71" s="61" t="s">
        <v>48</v>
      </c>
      <c r="F71" s="61">
        <v>1</v>
      </c>
      <c r="G71" s="62" t="s">
        <v>49</v>
      </c>
      <c r="H71" s="95"/>
      <c r="I71" s="188">
        <f>D71*F71*H71</f>
        <v>0</v>
      </c>
      <c r="J71" s="148"/>
      <c r="K71" s="70"/>
      <c r="L71" s="32"/>
      <c r="P71" s="307"/>
      <c r="Q71" s="172"/>
      <c r="R71" s="172"/>
    </row>
    <row r="72" spans="1:18" ht="37.5" thickTop="1" thickBot="1">
      <c r="A72" s="84"/>
      <c r="B72" s="84" t="s">
        <v>50</v>
      </c>
      <c r="C72" s="79"/>
      <c r="D72" s="61">
        <v>1</v>
      </c>
      <c r="E72" s="61" t="s">
        <v>48</v>
      </c>
      <c r="F72" s="61">
        <v>1</v>
      </c>
      <c r="G72" s="62" t="s">
        <v>49</v>
      </c>
      <c r="H72" s="96"/>
      <c r="I72" s="188">
        <f>D72*F72*H72</f>
        <v>0</v>
      </c>
      <c r="J72" s="148"/>
      <c r="K72" s="105" t="s">
        <v>134</v>
      </c>
      <c r="L72" s="112"/>
      <c r="P72" s="165"/>
      <c r="Q72" s="166"/>
      <c r="R72" s="166"/>
    </row>
    <row r="73" spans="1:18" ht="20.25" thickTop="1" thickBot="1">
      <c r="A73" s="159"/>
      <c r="B73" s="196" t="s">
        <v>51</v>
      </c>
      <c r="C73" s="154"/>
      <c r="D73" s="154"/>
      <c r="E73" s="154"/>
      <c r="F73" s="154"/>
      <c r="G73" s="154"/>
      <c r="H73" s="155"/>
      <c r="I73" s="189">
        <f>I68</f>
        <v>82320</v>
      </c>
      <c r="J73" s="156">
        <f>I73</f>
        <v>82320</v>
      </c>
      <c r="K73" s="123">
        <f>J73/$I$79</f>
        <v>0.84586929716399506</v>
      </c>
      <c r="L73" s="125"/>
      <c r="P73" s="165"/>
      <c r="Q73" s="166"/>
      <c r="R73" s="166"/>
    </row>
    <row r="74" spans="1:18" ht="26.25" customHeight="1" thickBot="1">
      <c r="A74" s="30">
        <f>10</f>
        <v>10</v>
      </c>
      <c r="B74" s="197" t="s">
        <v>135</v>
      </c>
      <c r="C74" s="75"/>
      <c r="D74" s="5"/>
      <c r="E74" s="5"/>
      <c r="F74" s="5"/>
      <c r="G74" s="5"/>
      <c r="H74" s="97"/>
      <c r="I74" s="190"/>
      <c r="J74" s="193">
        <f>SUM(J75:J77)</f>
        <v>15000</v>
      </c>
      <c r="K74" s="119"/>
      <c r="L74" s="125"/>
      <c r="P74" s="305" t="s">
        <v>136</v>
      </c>
      <c r="Q74" s="172"/>
      <c r="R74" s="172"/>
    </row>
    <row r="75" spans="1:18" ht="15" thickBot="1">
      <c r="A75" s="7"/>
      <c r="B75" s="7" t="s">
        <v>137</v>
      </c>
      <c r="C75" s="80"/>
      <c r="D75" s="63">
        <v>1</v>
      </c>
      <c r="E75" s="63" t="s">
        <v>48</v>
      </c>
      <c r="F75" s="63">
        <v>1</v>
      </c>
      <c r="G75" s="62" t="s">
        <v>52</v>
      </c>
      <c r="H75" s="98">
        <v>5000</v>
      </c>
      <c r="I75" s="191"/>
      <c r="J75" s="194">
        <f>H75</f>
        <v>5000</v>
      </c>
      <c r="K75" s="123">
        <f>J75/$I$79</f>
        <v>5.137690094533498E-2</v>
      </c>
      <c r="L75" s="125"/>
      <c r="P75" s="306"/>
      <c r="Q75" s="172"/>
      <c r="R75" s="172"/>
    </row>
    <row r="76" spans="1:18" ht="15" thickBot="1">
      <c r="A76" s="26"/>
      <c r="B76" s="26" t="s">
        <v>138</v>
      </c>
      <c r="C76" s="81"/>
      <c r="D76" s="63">
        <v>1</v>
      </c>
      <c r="E76" s="63" t="s">
        <v>48</v>
      </c>
      <c r="F76" s="63">
        <v>1</v>
      </c>
      <c r="G76" s="62" t="s">
        <v>52</v>
      </c>
      <c r="H76" s="99">
        <v>10000</v>
      </c>
      <c r="I76" s="191"/>
      <c r="J76" s="194">
        <f>H76</f>
        <v>10000</v>
      </c>
      <c r="K76" s="123">
        <f>J76/$I$79</f>
        <v>0.10275380189066996</v>
      </c>
      <c r="L76" s="112"/>
      <c r="P76" s="307"/>
      <c r="Q76" s="172"/>
      <c r="R76" s="172"/>
    </row>
    <row r="77" spans="1:18" ht="15" thickBot="1">
      <c r="A77" s="26"/>
      <c r="B77" s="26"/>
      <c r="C77" s="81"/>
      <c r="D77" s="63">
        <v>1</v>
      </c>
      <c r="E77" s="63" t="s">
        <v>48</v>
      </c>
      <c r="F77" s="63">
        <v>1</v>
      </c>
      <c r="G77" s="62" t="s">
        <v>52</v>
      </c>
      <c r="H77" s="99">
        <f t="array" ref="H77">_xlfn.IFS('Données de base'!$C$9="Auswählen", "",'Données de base'!$C$9&gt;0,'Données de base'!G26, TRUE,"")</f>
        <v>0</v>
      </c>
      <c r="I77" s="191"/>
      <c r="J77" s="194">
        <f>H77</f>
        <v>0</v>
      </c>
      <c r="K77" s="123">
        <f>IFERROR(J77/$I$79,"")</f>
        <v>0</v>
      </c>
      <c r="L77" s="112"/>
      <c r="P77" s="165"/>
      <c r="Q77" s="166"/>
      <c r="R77" s="166"/>
    </row>
    <row r="78" spans="1:18" ht="15" thickBot="1">
      <c r="A78" s="26"/>
      <c r="B78" s="26"/>
      <c r="C78" s="81"/>
      <c r="D78" s="63">
        <v>1</v>
      </c>
      <c r="E78" s="63" t="s">
        <v>48</v>
      </c>
      <c r="F78" s="63">
        <v>1</v>
      </c>
      <c r="G78" s="62" t="s">
        <v>52</v>
      </c>
      <c r="H78" s="99">
        <f t="array" ref="H78">_xlfn.IFS('Données de base'!$C$9="Auswählen", "",'Données de base'!$C$9&gt;0,'Données de base'!G27, TRUE,"")</f>
        <v>0</v>
      </c>
      <c r="I78" s="191"/>
      <c r="J78" s="195">
        <f>H78</f>
        <v>0</v>
      </c>
      <c r="K78" s="123">
        <f>IFERROR(J78/$I$79,"")</f>
        <v>0</v>
      </c>
      <c r="L78" s="112"/>
      <c r="P78" s="165"/>
      <c r="Q78" s="166"/>
      <c r="R78" s="166"/>
    </row>
    <row r="79" spans="1:18" ht="19.5" thickTop="1">
      <c r="A79" s="159"/>
      <c r="B79" s="354" t="s">
        <v>53</v>
      </c>
      <c r="C79" s="355"/>
      <c r="D79" s="355"/>
      <c r="E79" s="355"/>
      <c r="F79" s="355"/>
      <c r="G79" s="355"/>
      <c r="H79" s="356"/>
      <c r="I79" s="357">
        <f>I73+J74</f>
        <v>97320</v>
      </c>
      <c r="J79" s="358"/>
      <c r="K79" s="124">
        <f>SUM(K73:K78)</f>
        <v>1</v>
      </c>
      <c r="L79" s="126"/>
      <c r="P79" s="165"/>
      <c r="Q79" s="166"/>
      <c r="R79" s="166"/>
    </row>
    <row r="80" spans="1:18">
      <c r="A80" s="1"/>
      <c r="B80" s="1"/>
      <c r="C80" s="1"/>
      <c r="D80" s="1"/>
      <c r="E80" s="1"/>
      <c r="F80" s="1"/>
      <c r="G80" s="1"/>
      <c r="H80" s="85"/>
      <c r="I80" s="188"/>
      <c r="J80" s="1"/>
      <c r="K80" s="70"/>
      <c r="L80" s="32"/>
      <c r="P80" s="165"/>
      <c r="Q80" s="166"/>
      <c r="R80" s="166"/>
    </row>
    <row r="81" spans="1:18" ht="37.35" customHeight="1">
      <c r="A81" s="65"/>
      <c r="B81" s="353" t="s">
        <v>54</v>
      </c>
      <c r="C81" s="353"/>
      <c r="D81" s="353"/>
      <c r="E81" s="353"/>
      <c r="F81" s="353"/>
      <c r="G81" s="353"/>
      <c r="H81" s="353"/>
      <c r="I81" s="353"/>
      <c r="J81" s="353"/>
      <c r="K81" s="353"/>
      <c r="L81" s="43"/>
      <c r="P81" s="165"/>
      <c r="Q81" s="166"/>
      <c r="R81" s="166"/>
    </row>
    <row r="82" spans="1:18">
      <c r="A82" s="127"/>
      <c r="B82" s="66"/>
      <c r="C82" s="66"/>
      <c r="D82" s="66"/>
      <c r="E82" s="66"/>
      <c r="F82" s="66"/>
      <c r="G82" s="66"/>
      <c r="H82" s="100"/>
      <c r="J82" s="66"/>
      <c r="K82" s="70"/>
      <c r="L82" s="43"/>
      <c r="P82" s="165"/>
      <c r="Q82" s="166"/>
      <c r="R82" s="166"/>
    </row>
    <row r="83" spans="1:18" ht="18.75">
      <c r="A83" s="116"/>
      <c r="B83" s="359" t="s">
        <v>55</v>
      </c>
      <c r="C83" s="359"/>
      <c r="D83" s="359"/>
      <c r="E83" s="359"/>
      <c r="F83" s="359"/>
      <c r="G83" s="359"/>
      <c r="H83" s="359"/>
      <c r="I83" s="359"/>
      <c r="J83" s="359"/>
      <c r="K83" s="70"/>
      <c r="L83" s="43"/>
      <c r="P83" s="165"/>
      <c r="Q83" s="166"/>
      <c r="R83" s="166"/>
    </row>
    <row r="84" spans="1:18" ht="23.1" customHeight="1">
      <c r="A84" s="116"/>
      <c r="B84" s="359"/>
      <c r="C84" s="359"/>
      <c r="D84" s="359"/>
      <c r="E84" s="359"/>
      <c r="F84" s="359"/>
      <c r="G84" s="359"/>
      <c r="H84" s="359"/>
      <c r="I84" s="359"/>
      <c r="J84" s="359"/>
      <c r="K84" s="70"/>
      <c r="L84" s="43"/>
      <c r="P84" s="165"/>
      <c r="Q84" s="166"/>
      <c r="R84" s="166"/>
    </row>
    <row r="85" spans="1:18" ht="20.25">
      <c r="A85" s="116"/>
      <c r="B85" s="360"/>
      <c r="C85" s="360"/>
      <c r="D85" s="360"/>
      <c r="E85" s="360"/>
      <c r="F85" s="360"/>
      <c r="G85" s="360"/>
      <c r="H85" s="360"/>
      <c r="I85" s="360"/>
      <c r="J85" s="360"/>
      <c r="K85" s="70"/>
      <c r="L85" s="51"/>
      <c r="P85" s="165"/>
      <c r="Q85" s="166"/>
      <c r="R85" s="166"/>
    </row>
    <row r="86" spans="1:18" ht="41.1" customHeight="1">
      <c r="A86" s="116"/>
      <c r="B86" s="353" t="s">
        <v>56</v>
      </c>
      <c r="C86" s="353"/>
      <c r="D86" s="353"/>
      <c r="E86" s="353"/>
      <c r="F86" s="353"/>
      <c r="G86" s="353"/>
      <c r="H86" s="353"/>
      <c r="I86" s="353"/>
      <c r="J86" s="353"/>
      <c r="K86" s="70"/>
      <c r="L86" s="51"/>
      <c r="P86" s="165"/>
      <c r="Q86" s="166"/>
      <c r="R86" s="166"/>
    </row>
    <row r="87" spans="1:18">
      <c r="A87" s="127"/>
      <c r="B87" s="66"/>
      <c r="C87" s="66"/>
      <c r="D87" s="66"/>
      <c r="E87" s="66"/>
      <c r="F87" s="66"/>
      <c r="G87" s="66"/>
      <c r="H87" s="100"/>
      <c r="J87" s="66"/>
      <c r="K87" s="70"/>
      <c r="L87" s="51"/>
      <c r="P87" s="165"/>
      <c r="Q87" s="166"/>
      <c r="R87" s="166"/>
    </row>
    <row r="88" spans="1:18" ht="16.5">
      <c r="A88" s="128"/>
      <c r="B88" s="67"/>
      <c r="C88" s="67"/>
      <c r="D88" s="66"/>
      <c r="E88" s="66"/>
      <c r="F88" s="66"/>
      <c r="G88" s="66"/>
      <c r="H88" s="100"/>
      <c r="J88" s="66"/>
      <c r="K88" s="70"/>
      <c r="L88" s="51"/>
      <c r="P88" s="165"/>
      <c r="Q88" s="166"/>
      <c r="R88" s="166"/>
    </row>
    <row r="89" spans="1:18" ht="25.5" customHeight="1">
      <c r="A89" s="115"/>
      <c r="B89" s="353" t="s">
        <v>139</v>
      </c>
      <c r="C89" s="353"/>
      <c r="D89" s="353"/>
      <c r="E89" s="353"/>
      <c r="F89" s="353"/>
      <c r="G89" s="353"/>
      <c r="H89" s="353"/>
      <c r="I89" s="353"/>
      <c r="J89" s="353"/>
      <c r="K89" s="70"/>
      <c r="L89" s="51"/>
      <c r="P89" s="308" t="s">
        <v>140</v>
      </c>
      <c r="Q89" s="172"/>
      <c r="R89" s="172"/>
    </row>
    <row r="90" spans="1:18" ht="28.35" customHeight="1">
      <c r="A90" s="115"/>
      <c r="B90" s="353"/>
      <c r="C90" s="353"/>
      <c r="D90" s="353"/>
      <c r="E90" s="353"/>
      <c r="F90" s="353"/>
      <c r="G90" s="353"/>
      <c r="H90" s="353"/>
      <c r="I90" s="353"/>
      <c r="J90" s="353"/>
      <c r="K90" s="70"/>
      <c r="L90" s="51"/>
      <c r="P90" s="309"/>
      <c r="Q90" s="172"/>
      <c r="R90" s="172"/>
    </row>
    <row r="91" spans="1:18" ht="12.75">
      <c r="A91" s="32"/>
      <c r="B91" s="1"/>
      <c r="C91" s="1"/>
      <c r="D91" s="1"/>
      <c r="E91" s="1"/>
      <c r="F91" s="1"/>
      <c r="G91" s="1"/>
      <c r="H91" s="85"/>
      <c r="I91" s="188"/>
      <c r="J91" s="1"/>
      <c r="K91" s="70"/>
      <c r="L91" s="51"/>
      <c r="P91" s="310"/>
      <c r="Q91" s="172"/>
      <c r="R91" s="172"/>
    </row>
    <row r="92" spans="1:18">
      <c r="A92" s="32"/>
      <c r="B92" s="1"/>
      <c r="C92" s="1"/>
      <c r="D92" s="1"/>
      <c r="E92" s="1"/>
      <c r="F92" s="1"/>
      <c r="G92" s="1"/>
      <c r="H92" s="85"/>
      <c r="I92" s="188"/>
      <c r="J92" s="1"/>
      <c r="K92" s="70"/>
      <c r="L92" s="51"/>
    </row>
    <row r="93" spans="1:18" ht="19.5">
      <c r="A93" s="117"/>
      <c r="K93" s="70"/>
      <c r="L93" s="51"/>
    </row>
    <row r="94" spans="1:18" ht="58.5" customHeight="1">
      <c r="A94" s="46"/>
      <c r="K94" s="70"/>
      <c r="L94" s="51"/>
    </row>
  </sheetData>
  <sheetProtection sheet="1" objects="1" scenarios="1" selectLockedCells="1" selectUnlockedCells="1"/>
  <protectedRanges>
    <protectedRange sqref="A3" name="Bereich2"/>
    <protectedRange sqref="P3:Y3" name="Bereich2_1"/>
  </protectedRanges>
  <mergeCells count="69">
    <mergeCell ref="D69:H69"/>
    <mergeCell ref="D57:H57"/>
    <mergeCell ref="B65:H65"/>
    <mergeCell ref="E43:G43"/>
    <mergeCell ref="E44:G44"/>
    <mergeCell ref="E45:G45"/>
    <mergeCell ref="D62:H62"/>
    <mergeCell ref="E51:G51"/>
    <mergeCell ref="E52:G52"/>
    <mergeCell ref="E53:G53"/>
    <mergeCell ref="E54:G54"/>
    <mergeCell ref="B89:J90"/>
    <mergeCell ref="B79:H79"/>
    <mergeCell ref="I79:J79"/>
    <mergeCell ref="B83:J84"/>
    <mergeCell ref="B85:J85"/>
    <mergeCell ref="B86:J86"/>
    <mergeCell ref="B81:K81"/>
    <mergeCell ref="E19:G19"/>
    <mergeCell ref="E29:G29"/>
    <mergeCell ref="E36:G36"/>
    <mergeCell ref="E37:G37"/>
    <mergeCell ref="D46:H46"/>
    <mergeCell ref="D30:H30"/>
    <mergeCell ref="E38:G38"/>
    <mergeCell ref="E39:G39"/>
    <mergeCell ref="E24:G24"/>
    <mergeCell ref="E25:G25"/>
    <mergeCell ref="E26:G26"/>
    <mergeCell ref="E27:G27"/>
    <mergeCell ref="E28:G28"/>
    <mergeCell ref="E40:G40"/>
    <mergeCell ref="D5:H5"/>
    <mergeCell ref="D11:H11"/>
    <mergeCell ref="E12:G12"/>
    <mergeCell ref="E13:G13"/>
    <mergeCell ref="J5:J65"/>
    <mergeCell ref="E14:G14"/>
    <mergeCell ref="E15:G15"/>
    <mergeCell ref="E16:G16"/>
    <mergeCell ref="E17:G17"/>
    <mergeCell ref="E18:G18"/>
    <mergeCell ref="E55:G55"/>
    <mergeCell ref="E56:G56"/>
    <mergeCell ref="E41:G41"/>
    <mergeCell ref="E42:G42"/>
    <mergeCell ref="E49:G49"/>
    <mergeCell ref="E50:G50"/>
    <mergeCell ref="P57:P60"/>
    <mergeCell ref="A1:I1"/>
    <mergeCell ref="E47:G47"/>
    <mergeCell ref="E48:G48"/>
    <mergeCell ref="D35:H35"/>
    <mergeCell ref="E20:G20"/>
    <mergeCell ref="E21:G21"/>
    <mergeCell ref="D22:H22"/>
    <mergeCell ref="E23:G23"/>
    <mergeCell ref="B4:H4"/>
    <mergeCell ref="P5:P9"/>
    <mergeCell ref="P11:P20"/>
    <mergeCell ref="P22:P29"/>
    <mergeCell ref="P35:P44"/>
    <mergeCell ref="P46:P54"/>
    <mergeCell ref="I4:J4"/>
    <mergeCell ref="P62:P64"/>
    <mergeCell ref="P66:P67"/>
    <mergeCell ref="P69:P71"/>
    <mergeCell ref="P74:P76"/>
    <mergeCell ref="P89:P91"/>
  </mergeCells>
  <conditionalFormatting sqref="A6:A56">
    <cfRule type="expression" dxfId="36" priority="34">
      <formula>$L6="Änderung"</formula>
    </cfRule>
  </conditionalFormatting>
  <conditionalFormatting sqref="A63:A65">
    <cfRule type="expression" dxfId="35" priority="31">
      <formula>$L63="Änderung"</formula>
    </cfRule>
  </conditionalFormatting>
  <conditionalFormatting sqref="A66:A69">
    <cfRule type="expression" dxfId="34" priority="35">
      <formula>$L67="Änderung"</formula>
    </cfRule>
  </conditionalFormatting>
  <conditionalFormatting sqref="A74:A75">
    <cfRule type="expression" dxfId="33" priority="36">
      <formula>$L83="Änderung"</formula>
    </cfRule>
  </conditionalFormatting>
  <conditionalFormatting sqref="A62:B62">
    <cfRule type="expression" dxfId="32" priority="30">
      <formula>#REF!="Änderung"</formula>
    </cfRule>
  </conditionalFormatting>
  <conditionalFormatting sqref="A76:C78">
    <cfRule type="expression" dxfId="31" priority="32">
      <formula>#REF!="Änderung"</formula>
    </cfRule>
  </conditionalFormatting>
  <conditionalFormatting sqref="A58:I61">
    <cfRule type="expression" dxfId="30" priority="20">
      <formula>$L58="Änderung"</formula>
    </cfRule>
  </conditionalFormatting>
  <conditionalFormatting sqref="B14:B18">
    <cfRule type="expression" dxfId="29" priority="25">
      <formula>$L14="Änderung"</formula>
    </cfRule>
  </conditionalFormatting>
  <conditionalFormatting sqref="B56">
    <cfRule type="expression" dxfId="28" priority="186">
      <formula>$L63="Änderung"</formula>
    </cfRule>
  </conditionalFormatting>
  <conditionalFormatting sqref="B63:C64">
    <cfRule type="expression" dxfId="27" priority="7">
      <formula>$L63="Änderung"</formula>
    </cfRule>
  </conditionalFormatting>
  <conditionalFormatting sqref="B30:D30 I30">
    <cfRule type="expression" dxfId="26" priority="74">
      <formula>$L30="Änderung"</formula>
    </cfRule>
  </conditionalFormatting>
  <conditionalFormatting sqref="B35:D46">
    <cfRule type="expression" dxfId="25" priority="23">
      <formula>$L35="Änderung"</formula>
    </cfRule>
  </conditionalFormatting>
  <conditionalFormatting sqref="B23:E29">
    <cfRule type="expression" dxfId="24" priority="24">
      <formula>$L23="Änderung"</formula>
    </cfRule>
  </conditionalFormatting>
  <conditionalFormatting sqref="B47:E56">
    <cfRule type="expression" dxfId="23" priority="22">
      <formula>$L47="Änderung"</formula>
    </cfRule>
  </conditionalFormatting>
  <conditionalFormatting sqref="B66:I68 C69 I69">
    <cfRule type="expression" dxfId="22" priority="83">
      <formula>$L67="Änderung"</formula>
    </cfRule>
  </conditionalFormatting>
  <conditionalFormatting sqref="B74:I74 B75:C75 H75:I75">
    <cfRule type="expression" dxfId="21" priority="84">
      <formula>$L83="Änderung"</formula>
    </cfRule>
  </conditionalFormatting>
  <conditionalFormatting sqref="D57">
    <cfRule type="expression" dxfId="20" priority="89">
      <formula>$L57="Änderung"</formula>
    </cfRule>
  </conditionalFormatting>
  <conditionalFormatting sqref="D62:D64">
    <cfRule type="expression" dxfId="19" priority="16">
      <formula>$L62="Änderung"</formula>
    </cfRule>
  </conditionalFormatting>
  <conditionalFormatting sqref="D69">
    <cfRule type="expression" dxfId="18" priority="78">
      <formula>$L69="Änderung"</formula>
    </cfRule>
  </conditionalFormatting>
  <conditionalFormatting sqref="E63:H64">
    <cfRule type="expression" dxfId="17" priority="10">
      <formula>$L63="Änderung"</formula>
    </cfRule>
  </conditionalFormatting>
  <conditionalFormatting sqref="H12">
    <cfRule type="expression" dxfId="16" priority="58">
      <formula>$L12="Änderung"</formula>
    </cfRule>
  </conditionalFormatting>
  <conditionalFormatting sqref="H76:I78">
    <cfRule type="expression" dxfId="15" priority="68">
      <formula>#REF!="Änderung"</formula>
    </cfRule>
  </conditionalFormatting>
  <conditionalFormatting sqref="I5 I11">
    <cfRule type="expression" dxfId="14" priority="88">
      <formula>#REF!=1</formula>
    </cfRule>
  </conditionalFormatting>
  <conditionalFormatting sqref="I11:I12 B6:I10 B11:D11 B12:E13 H13:I21 C14:E16 C17:D18 E17:E21 B19:D22 I22 H23:I29 B31:I34 I35 E36:E45 H36:I45 I46 H47:I56 B65:I65">
    <cfRule type="expression" dxfId="13" priority="97">
      <formula>$L6="Änderung"</formula>
    </cfRule>
  </conditionalFormatting>
  <conditionalFormatting sqref="I35">
    <cfRule type="expression" dxfId="12" priority="72">
      <formula>#REF!=2</formula>
    </cfRule>
    <cfRule type="expression" dxfId="11" priority="73">
      <formula>#REF!&gt;1000000</formula>
    </cfRule>
  </conditionalFormatting>
  <conditionalFormatting sqref="I57">
    <cfRule type="expression" dxfId="10" priority="86">
      <formula>$L57="Änderung"</formula>
    </cfRule>
  </conditionalFormatting>
  <conditionalFormatting sqref="I62:I64">
    <cfRule type="expression" dxfId="9" priority="59">
      <formula>$L62="Änderung"</formula>
    </cfRule>
  </conditionalFormatting>
  <conditionalFormatting sqref="I68">
    <cfRule type="expression" dxfId="8" priority="85">
      <formula>$K$59=1</formula>
    </cfRule>
  </conditionalFormatting>
  <conditionalFormatting sqref="L3 L6:L10 L12:L21 L23:L34 L36:L45 L47:L56 L68">
    <cfRule type="expression" dxfId="7" priority="96">
      <formula>#REF!="VE"</formula>
    </cfRule>
  </conditionalFormatting>
  <conditionalFormatting sqref="L3">
    <cfRule type="expression" dxfId="6" priority="95">
      <formula>#REF!="VE"</formula>
    </cfRule>
  </conditionalFormatting>
  <conditionalFormatting sqref="L5">
    <cfRule type="expression" dxfId="5" priority="94">
      <formula>#REF!="VE"</formula>
    </cfRule>
  </conditionalFormatting>
  <conditionalFormatting sqref="L6:L10 L12:L21 L23:L34 L36:L45 L47:L56 L68">
    <cfRule type="expression" dxfId="4" priority="98">
      <formula>#REF!="NOVE"</formula>
    </cfRule>
  </conditionalFormatting>
  <conditionalFormatting sqref="L35">
    <cfRule type="cellIs" priority="81" operator="equal">
      <formula>1</formula>
    </cfRule>
    <cfRule type="cellIs" dxfId="3" priority="82" operator="equal">
      <formula>1</formula>
    </cfRule>
  </conditionalFormatting>
  <conditionalFormatting sqref="L57">
    <cfRule type="expression" dxfId="2" priority="90">
      <formula>#REF!="VE"</formula>
    </cfRule>
  </conditionalFormatting>
  <conditionalFormatting sqref="L58:L64">
    <cfRule type="expression" dxfId="1" priority="91">
      <formula>#REF!="VE"</formula>
    </cfRule>
    <cfRule type="expression" dxfId="0" priority="93">
      <formula>#REF!="NOVE"</formula>
    </cfRule>
  </conditionalFormatting>
  <dataValidations count="1">
    <dataValidation type="list" allowBlank="1" showInputMessage="1" showErrorMessage="1" sqref="L58:L64 L6:L10 L47:L56 L68 L36:L45 L23:L34 L12:L21" xr:uid="{00000000-0002-0000-0200-000000000000}">
      <formula1>IF(#REF!=0,,#REF!)</formula1>
    </dataValidation>
  </dataValidations>
  <pageMargins left="0.70866141732283472" right="0.70866141732283472" top="0.78740157480314965" bottom="0.78740157480314965" header="0.31496062992125984" footer="0.31496062992125984"/>
  <pageSetup paperSize="8" scale="41" fitToHeight="0" orientation="landscape"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C2B697E390FA141986FB6BDED8071DA" ma:contentTypeVersion="13" ma:contentTypeDescription="Ein neues Dokument erstellen." ma:contentTypeScope="" ma:versionID="673e0f500367a1c147cbcafa6cf3a232">
  <xsd:schema xmlns:xsd="http://www.w3.org/2001/XMLSchema" xmlns:xs="http://www.w3.org/2001/XMLSchema" xmlns:p="http://schemas.microsoft.com/office/2006/metadata/properties" xmlns:ns3="ee14c246-2e2b-4f64-984e-d387ca9087b8" xmlns:ns4="f5c32981-7f39-4d9e-b015-cd1ef89ba7f4" targetNamespace="http://schemas.microsoft.com/office/2006/metadata/properties" ma:root="true" ma:fieldsID="5e8ea756750c8c4e36cd272a5263fec5" ns3:_="" ns4:_="">
    <xsd:import namespace="ee14c246-2e2b-4f64-984e-d387ca9087b8"/>
    <xsd:import namespace="f5c32981-7f39-4d9e-b015-cd1ef89ba7f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LengthInSeconds" minOccurs="0"/>
                <xsd:element ref="ns4:MediaServiceGenerationTime" minOccurs="0"/>
                <xsd:element ref="ns4:MediaServiceEventHashCode" minOccurs="0"/>
                <xsd:element ref="ns4:MediaServiceDateTaken" minOccurs="0"/>
                <xsd:element ref="ns4:MediaServiceOCR" minOccurs="0"/>
                <xsd:element ref="ns4:MediaServiceLocation"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14c246-2e2b-4f64-984e-d387ca9087b8"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SharingHintHash" ma:index="10" nillable="true" ma:displayName="Freigabehinweis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c32981-7f39-4d9e-b015-cd1ef89ba7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_activity" ma:index="20"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f5c32981-7f39-4d9e-b015-cd1ef89ba7f4" xsi:nil="true"/>
  </documentManagement>
</p:properties>
</file>

<file path=customXml/itemProps1.xml><?xml version="1.0" encoding="utf-8"?>
<ds:datastoreItem xmlns:ds="http://schemas.openxmlformats.org/officeDocument/2006/customXml" ds:itemID="{FB9C8F62-D39B-4AD7-8E8E-4C8F002245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14c246-2e2b-4f64-984e-d387ca9087b8"/>
    <ds:schemaRef ds:uri="f5c32981-7f39-4d9e-b015-cd1ef89ba7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A38959-335C-4FD0-80DE-867B6DB282F4}">
  <ds:schemaRefs>
    <ds:schemaRef ds:uri="http://schemas.microsoft.com/sharepoint/v3/contenttype/forms"/>
  </ds:schemaRefs>
</ds:datastoreItem>
</file>

<file path=customXml/itemProps3.xml><?xml version="1.0" encoding="utf-8"?>
<ds:datastoreItem xmlns:ds="http://schemas.openxmlformats.org/officeDocument/2006/customXml" ds:itemID="{54BC38CA-23BE-4737-A3B1-197BDA925504}">
  <ds:schemaRefs>
    <ds:schemaRef ds:uri="http://purl.org/dc/elements/1.1/"/>
    <ds:schemaRef ds:uri="http://schemas.microsoft.com/office/2006/metadata/properties"/>
    <ds:schemaRef ds:uri="http://schemas.microsoft.com/office/2006/documentManagement/types"/>
    <ds:schemaRef ds:uri="ee14c246-2e2b-4f64-984e-d387ca9087b8"/>
    <ds:schemaRef ds:uri="http://purl.org/dc/terms/"/>
    <ds:schemaRef ds:uri="http://schemas.openxmlformats.org/package/2006/metadata/core-properties"/>
    <ds:schemaRef ds:uri="http://purl.org/dc/dcmitype/"/>
    <ds:schemaRef ds:uri="http://schemas.microsoft.com/office/infopath/2007/PartnerControls"/>
    <ds:schemaRef ds:uri="f5c32981-7f39-4d9e-b015-cd1ef89ba7f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vt:i4>
      </vt:variant>
      <vt:variant>
        <vt:lpstr>Plages nommées</vt:lpstr>
      </vt:variant>
      <vt:variant>
        <vt:i4>5</vt:i4>
      </vt:variant>
    </vt:vector>
  </HeadingPairs>
  <TitlesOfParts>
    <vt:vector size="8" baseType="lpstr">
      <vt:lpstr>Données de base</vt:lpstr>
      <vt:lpstr>Transfert du financement</vt:lpstr>
      <vt:lpstr>Exemple</vt:lpstr>
      <vt:lpstr>Exemple!Impression_des_titres</vt:lpstr>
      <vt:lpstr>'Transfert du financement'!Impression_des_titres</vt:lpstr>
      <vt:lpstr>'Données de base'!Zone_d_impression</vt:lpstr>
      <vt:lpstr>Exemple!Zone_d_impression</vt:lpstr>
      <vt:lpstr>'Transfert du financement'!Zone_d_impression</vt:lpstr>
    </vt:vector>
  </TitlesOfParts>
  <Manager/>
  <Company>CAMP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38-10-2-Euro-Budget, Französisch, Stand Oktober 2022</dc:title>
  <dc:subject/>
  <dc:creator>hermann.fickinger</dc:creator>
  <cp:keywords/>
  <dc:description/>
  <cp:lastModifiedBy>MUNDUKU GABOLA, Gabrielle GIZ CG</cp:lastModifiedBy>
  <cp:revision/>
  <dcterms:created xsi:type="dcterms:W3CDTF">2011-03-24T07:10:37Z</dcterms:created>
  <dcterms:modified xsi:type="dcterms:W3CDTF">2025-09-05T14:18:10Z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0x010100BC2B697E390FA141986FB6BDED8071DA</vt:lpwstr>
  </property>
</Properties>
</file>