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3PLMek\Downloads\MCN\"/>
    </mc:Choice>
  </mc:AlternateContent>
  <xr:revisionPtr revIDLastSave="0" documentId="8_{682DC4E7-B524-4A9B-831F-3FA2E97B1484}" xr6:coauthVersionLast="47" xr6:coauthVersionMax="47" xr10:uidLastSave="{00000000-0000-0000-0000-000000000000}"/>
  <bookViews>
    <workbookView xWindow="-120" yWindow="-120" windowWidth="29040" windowHeight="15720" tabRatio="839" xr2:uid="{00000000-000D-0000-FFFF-FFFF00000000}"/>
  </bookViews>
  <sheets>
    <sheet name="Details Budget FY2026" sheetId="17" r:id="rId1"/>
    <sheet name="Summary Budget" sheetId="11" r:id="rId2"/>
  </sheets>
  <externalReferences>
    <externalReference r:id="rId3"/>
  </externalReferences>
  <definedNames>
    <definedName name="_xlnm.Print_Area" localSheetId="1">'Summary Budget'!$A$1:$K$29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1" l="1"/>
  <c r="I3" i="11"/>
  <c r="I2" i="11"/>
  <c r="D5" i="11"/>
  <c r="D4" i="11"/>
  <c r="D2" i="11"/>
  <c r="I17" i="17" l="1"/>
  <c r="K17" i="17" s="1"/>
  <c r="I15" i="17"/>
  <c r="K15" i="17" s="1"/>
  <c r="I54" i="17"/>
  <c r="K54" i="17" s="1"/>
  <c r="I151" i="17" l="1"/>
  <c r="K151" i="17" s="1"/>
  <c r="I145" i="17"/>
  <c r="K145" i="17" s="1"/>
  <c r="I146" i="17"/>
  <c r="K146" i="17" s="1"/>
  <c r="I147" i="17"/>
  <c r="K147" i="17" s="1"/>
  <c r="I148" i="17"/>
  <c r="K148" i="17" s="1"/>
  <c r="I149" i="17"/>
  <c r="K149" i="17" s="1"/>
  <c r="I150" i="17"/>
  <c r="K150" i="17" s="1"/>
  <c r="I152" i="17"/>
  <c r="I144" i="17"/>
  <c r="K144" i="17" s="1"/>
  <c r="I143" i="17"/>
  <c r="K143" i="17" s="1"/>
  <c r="I76" i="17" l="1"/>
  <c r="K76" i="17" s="1"/>
  <c r="I75" i="17"/>
  <c r="K75" i="17" s="1"/>
  <c r="I74" i="17"/>
  <c r="K74" i="17" s="1"/>
  <c r="I14" i="17"/>
  <c r="K14" i="17" s="1"/>
  <c r="I8" i="11" l="1"/>
  <c r="K8" i="11" s="1"/>
  <c r="E25" i="11"/>
  <c r="I51" i="17"/>
  <c r="K51" i="17" s="1"/>
  <c r="I49" i="17"/>
  <c r="K49" i="17" s="1"/>
  <c r="I48" i="17"/>
  <c r="K48" i="17" s="1"/>
  <c r="I47" i="17"/>
  <c r="K47" i="17" s="1"/>
  <c r="I46" i="17"/>
  <c r="I12" i="17"/>
  <c r="I13" i="17"/>
  <c r="I11" i="17"/>
  <c r="K46" i="17" l="1"/>
  <c r="I174" i="17" l="1"/>
  <c r="I175" i="17"/>
  <c r="I173" i="17"/>
  <c r="I77" i="17" l="1"/>
  <c r="I57" i="17" l="1"/>
  <c r="I50" i="17"/>
  <c r="I53" i="17"/>
  <c r="I55" i="17"/>
  <c r="I56" i="17"/>
  <c r="I58" i="17"/>
  <c r="I45" i="17"/>
  <c r="K45" i="17" s="1"/>
  <c r="K189" i="17" l="1"/>
  <c r="K187" i="17"/>
  <c r="K186" i="17"/>
  <c r="K185" i="17"/>
  <c r="K184" i="17"/>
  <c r="H183" i="17"/>
  <c r="G183" i="17"/>
  <c r="G193" i="17" s="1"/>
  <c r="I182" i="17"/>
  <c r="K182" i="17" s="1"/>
  <c r="I181" i="17"/>
  <c r="K181" i="17" s="1"/>
  <c r="I180" i="17"/>
  <c r="K180" i="17" s="1"/>
  <c r="I179" i="17"/>
  <c r="K179" i="17" s="1"/>
  <c r="I178" i="17"/>
  <c r="K178" i="17" s="1"/>
  <c r="I177" i="17"/>
  <c r="K177" i="17" s="1"/>
  <c r="I176" i="17"/>
  <c r="K176" i="17" s="1"/>
  <c r="K175" i="17"/>
  <c r="K174" i="17"/>
  <c r="K173" i="17"/>
  <c r="I172" i="17"/>
  <c r="K172" i="17" s="1"/>
  <c r="I171" i="17"/>
  <c r="K171" i="17" s="1"/>
  <c r="I170" i="17"/>
  <c r="K170" i="17" s="1"/>
  <c r="I169" i="17"/>
  <c r="K169" i="17" s="1"/>
  <c r="I168" i="17"/>
  <c r="K168" i="17" s="1"/>
  <c r="I167" i="17"/>
  <c r="K167" i="17" s="1"/>
  <c r="I166" i="17"/>
  <c r="K166" i="17" s="1"/>
  <c r="I165" i="17"/>
  <c r="K165" i="17" s="1"/>
  <c r="I164" i="17"/>
  <c r="K164" i="17" s="1"/>
  <c r="I163" i="17"/>
  <c r="K163" i="17" s="1"/>
  <c r="I162" i="17"/>
  <c r="K162" i="17" s="1"/>
  <c r="I161" i="17"/>
  <c r="K161" i="17" s="1"/>
  <c r="I160" i="17"/>
  <c r="K160" i="17" s="1"/>
  <c r="I159" i="17"/>
  <c r="K159" i="17" s="1"/>
  <c r="I158" i="17"/>
  <c r="K158" i="17" s="1"/>
  <c r="I157" i="17"/>
  <c r="K157" i="17" s="1"/>
  <c r="I156" i="17"/>
  <c r="K156" i="17" s="1"/>
  <c r="I155" i="17"/>
  <c r="K155" i="17" s="1"/>
  <c r="I154" i="17"/>
  <c r="K154" i="17" s="1"/>
  <c r="I153" i="17"/>
  <c r="K153" i="17" s="1"/>
  <c r="K152" i="17"/>
  <c r="I142" i="17"/>
  <c r="K142" i="17" s="1"/>
  <c r="I141" i="17"/>
  <c r="K141" i="17" s="1"/>
  <c r="I140" i="17"/>
  <c r="K140" i="17" s="1"/>
  <c r="I139" i="17"/>
  <c r="K139" i="17" s="1"/>
  <c r="I138" i="17"/>
  <c r="K138" i="17" s="1"/>
  <c r="I137" i="17"/>
  <c r="K137" i="17" s="1"/>
  <c r="I136" i="17"/>
  <c r="K136" i="17" s="1"/>
  <c r="I135" i="17"/>
  <c r="K135" i="17" s="1"/>
  <c r="I134" i="17"/>
  <c r="K134" i="17" s="1"/>
  <c r="I133" i="17"/>
  <c r="K133" i="17" s="1"/>
  <c r="I132" i="17"/>
  <c r="K132" i="17" s="1"/>
  <c r="I131" i="17"/>
  <c r="K131" i="17" s="1"/>
  <c r="I130" i="17"/>
  <c r="K130" i="17" s="1"/>
  <c r="I129" i="17"/>
  <c r="K129" i="17" s="1"/>
  <c r="I128" i="17"/>
  <c r="K128" i="17" s="1"/>
  <c r="I127" i="17"/>
  <c r="K127" i="17" s="1"/>
  <c r="I126" i="17"/>
  <c r="K126" i="17" s="1"/>
  <c r="I125" i="17"/>
  <c r="K125" i="17" s="1"/>
  <c r="I124" i="17"/>
  <c r="K124" i="17" s="1"/>
  <c r="I123" i="17"/>
  <c r="K123" i="17" s="1"/>
  <c r="I122" i="17"/>
  <c r="K122" i="17" s="1"/>
  <c r="I121" i="17"/>
  <c r="K121" i="17" s="1"/>
  <c r="I120" i="17"/>
  <c r="K120" i="17" s="1"/>
  <c r="I119" i="17"/>
  <c r="K119" i="17" s="1"/>
  <c r="I118" i="17"/>
  <c r="K118" i="17" s="1"/>
  <c r="I117" i="17"/>
  <c r="K117" i="17" s="1"/>
  <c r="I116" i="17"/>
  <c r="K116" i="17" s="1"/>
  <c r="I115" i="17"/>
  <c r="K115" i="17" s="1"/>
  <c r="I114" i="17"/>
  <c r="K114" i="17" s="1"/>
  <c r="I113" i="17"/>
  <c r="K113" i="17" s="1"/>
  <c r="I112" i="17"/>
  <c r="K112" i="17" s="1"/>
  <c r="I111" i="17"/>
  <c r="K111" i="17" s="1"/>
  <c r="I110" i="17"/>
  <c r="K110" i="17" s="1"/>
  <c r="I109" i="17"/>
  <c r="K109" i="17" s="1"/>
  <c r="I108" i="17"/>
  <c r="K108" i="17" s="1"/>
  <c r="I107" i="17"/>
  <c r="K107" i="17" s="1"/>
  <c r="I106" i="17"/>
  <c r="K106" i="17" s="1"/>
  <c r="I105" i="17"/>
  <c r="K105" i="17" s="1"/>
  <c r="I104" i="17"/>
  <c r="K104" i="17" s="1"/>
  <c r="I103" i="17"/>
  <c r="K103" i="17" s="1"/>
  <c r="I102" i="17"/>
  <c r="K102" i="17" s="1"/>
  <c r="I101" i="17"/>
  <c r="K101" i="17" s="1"/>
  <c r="I100" i="17"/>
  <c r="K100" i="17" s="1"/>
  <c r="I99" i="17"/>
  <c r="K99" i="17" s="1"/>
  <c r="I98" i="17"/>
  <c r="K98" i="17" s="1"/>
  <c r="K97" i="17"/>
  <c r="I96" i="17"/>
  <c r="K96" i="17" s="1"/>
  <c r="K95" i="17"/>
  <c r="I94" i="17"/>
  <c r="K94" i="17" s="1"/>
  <c r="I93" i="17"/>
  <c r="K93" i="17" s="1"/>
  <c r="I92" i="17"/>
  <c r="K92" i="17" s="1"/>
  <c r="I91" i="17"/>
  <c r="K91" i="17" s="1"/>
  <c r="I90" i="17"/>
  <c r="K90" i="17" s="1"/>
  <c r="I89" i="17"/>
  <c r="K89" i="17" s="1"/>
  <c r="I88" i="17"/>
  <c r="K88" i="17" s="1"/>
  <c r="I87" i="17"/>
  <c r="K87" i="17" s="1"/>
  <c r="I86" i="17"/>
  <c r="K86" i="17" s="1"/>
  <c r="I85" i="17"/>
  <c r="K85" i="17" s="1"/>
  <c r="I84" i="17"/>
  <c r="K84" i="17" s="1"/>
  <c r="I83" i="17"/>
  <c r="K83" i="17" s="1"/>
  <c r="I82" i="17"/>
  <c r="K82" i="17" s="1"/>
  <c r="I81" i="17"/>
  <c r="K81" i="17" s="1"/>
  <c r="I79" i="17"/>
  <c r="K79" i="17" s="1"/>
  <c r="I78" i="17"/>
  <c r="K78" i="17" s="1"/>
  <c r="K77" i="17"/>
  <c r="I73" i="17"/>
  <c r="K73" i="17" s="1"/>
  <c r="I72" i="17"/>
  <c r="K68" i="17"/>
  <c r="G68" i="17"/>
  <c r="G67" i="17"/>
  <c r="K66" i="17"/>
  <c r="G66" i="17"/>
  <c r="I65" i="17"/>
  <c r="K65" i="17" s="1"/>
  <c r="K64" i="17"/>
  <c r="K63" i="17"/>
  <c r="G59" i="17"/>
  <c r="K50" i="17"/>
  <c r="G40" i="17"/>
  <c r="I39" i="17"/>
  <c r="K39" i="17" s="1"/>
  <c r="I38" i="17"/>
  <c r="G34" i="17"/>
  <c r="K32" i="17"/>
  <c r="K31" i="17"/>
  <c r="M27" i="17"/>
  <c r="G26" i="17"/>
  <c r="I24" i="17"/>
  <c r="K24" i="17" s="1"/>
  <c r="K13" i="17"/>
  <c r="K12" i="17"/>
  <c r="L3" i="17"/>
  <c r="I16" i="17" l="1"/>
  <c r="I18" i="17"/>
  <c r="K18" i="17" s="1"/>
  <c r="K72" i="17"/>
  <c r="K11" i="17"/>
  <c r="I35" i="17"/>
  <c r="I34" i="17"/>
  <c r="I52" i="17"/>
  <c r="I60" i="17" s="1"/>
  <c r="E19" i="11" s="1"/>
  <c r="K30" i="17"/>
  <c r="K55" i="17"/>
  <c r="K53" i="17"/>
  <c r="K57" i="17"/>
  <c r="K56" i="17"/>
  <c r="K58" i="17"/>
  <c r="I41" i="17"/>
  <c r="F183" i="17"/>
  <c r="I80" i="17"/>
  <c r="K80" i="17" s="1"/>
  <c r="K38" i="17"/>
  <c r="I19" i="17" l="1"/>
  <c r="E11" i="11" s="1"/>
  <c r="K16" i="17"/>
  <c r="K19" i="17" s="1"/>
  <c r="K41" i="17"/>
  <c r="E17" i="11"/>
  <c r="E21" i="11"/>
  <c r="K35" i="17"/>
  <c r="E15" i="11"/>
  <c r="K52" i="17"/>
  <c r="K60" i="17"/>
  <c r="I183" i="17"/>
  <c r="K183" i="17" l="1"/>
  <c r="E23" i="11"/>
  <c r="F22" i="17"/>
  <c r="I22" i="17" s="1"/>
  <c r="K22" i="17" l="1"/>
  <c r="F23" i="17"/>
  <c r="I23" i="17" s="1"/>
  <c r="K23" i="17" s="1"/>
  <c r="F25" i="17" l="1"/>
  <c r="I25" i="17" s="1"/>
  <c r="K25" i="17" s="1"/>
  <c r="I27" i="17" l="1"/>
  <c r="I193" i="17" s="1"/>
  <c r="I194" i="17" s="1"/>
  <c r="K194" i="17" l="1"/>
  <c r="K27" i="17"/>
  <c r="E13" i="11"/>
  <c r="E29" i="11" s="1"/>
  <c r="I15" i="11"/>
  <c r="I23" i="11"/>
  <c r="I19" i="11"/>
  <c r="I11" i="11"/>
  <c r="I27" i="11"/>
  <c r="I25" i="11"/>
  <c r="I17" i="11"/>
  <c r="K17" i="11" l="1"/>
  <c r="K15" i="11"/>
  <c r="K25" i="11"/>
  <c r="K27" i="11"/>
  <c r="K11" i="11"/>
  <c r="K19" i="11"/>
  <c r="K23" i="11"/>
  <c r="I13" i="11"/>
  <c r="I21" i="11"/>
  <c r="K21" i="11" s="1"/>
  <c r="K13" i="11" l="1"/>
  <c r="G29" i="11"/>
  <c r="I29" i="11"/>
  <c r="K29" i="11" l="1"/>
</calcChain>
</file>

<file path=xl/sharedStrings.xml><?xml version="1.0" encoding="utf-8"?>
<sst xmlns="http://schemas.openxmlformats.org/spreadsheetml/2006/main" count="104" uniqueCount="84">
  <si>
    <t>1.</t>
  </si>
  <si>
    <t>SALARIES</t>
  </si>
  <si>
    <t># mo.</t>
  </si>
  <si>
    <t>2.</t>
  </si>
  <si>
    <t>FRINGE BENEFITS</t>
  </si>
  <si>
    <t>3.</t>
  </si>
  <si>
    <t>CONSULTANTS</t>
  </si>
  <si>
    <t>4.</t>
  </si>
  <si>
    <t>Qty.</t>
  </si>
  <si>
    <t>5.</t>
  </si>
  <si>
    <t>TRAVEL/TRANSPORTATION</t>
  </si>
  <si>
    <t>Amount</t>
  </si>
  <si>
    <t>Subtotal Travel</t>
  </si>
  <si>
    <t>6.</t>
  </si>
  <si>
    <t>Cost/mo</t>
  </si>
  <si>
    <t>7.</t>
  </si>
  <si>
    <t>OTHER DIRECT COSTS</t>
  </si>
  <si>
    <t>Subtotal ODCs</t>
  </si>
  <si>
    <t>8.</t>
  </si>
  <si>
    <t>9.</t>
  </si>
  <si>
    <t>TOTAL PROJECT COSTS</t>
  </si>
  <si>
    <t>OTHER</t>
  </si>
  <si>
    <t>EQUIPMENT</t>
  </si>
  <si>
    <t>SUBAWARDS</t>
  </si>
  <si>
    <t>Unit</t>
  </si>
  <si>
    <t>Subtotal Subawards</t>
  </si>
  <si>
    <t>INDIRECT COST/G&amp;A</t>
  </si>
  <si>
    <t>(specify)</t>
  </si>
  <si>
    <t>Start Date:</t>
  </si>
  <si>
    <t>Total Projected Expenses</t>
  </si>
  <si>
    <t>Amount to Obligate</t>
  </si>
  <si>
    <t>Current Fiscal/Project Year Projections</t>
  </si>
  <si>
    <t>Next Fiscal/Project Year Projections</t>
  </si>
  <si>
    <t>%</t>
  </si>
  <si>
    <t>USD</t>
  </si>
  <si>
    <t>Mo.Sal</t>
  </si>
  <si>
    <t>CNSS (%)</t>
  </si>
  <si>
    <t>ONEM</t>
  </si>
  <si>
    <t>INPP</t>
  </si>
  <si>
    <t>Total</t>
  </si>
  <si>
    <t>None</t>
  </si>
  <si>
    <t>ANNEX 2 - PROJECTION PLANNING BUDGET</t>
  </si>
  <si>
    <t>Local Transportation</t>
  </si>
  <si>
    <t>#Months</t>
  </si>
  <si>
    <t xml:space="preserve"> Subtotal</t>
  </si>
  <si>
    <t xml:space="preserve"> Bank fees</t>
  </si>
  <si>
    <t>SubtotalOther</t>
  </si>
  <si>
    <t>Qty</t>
  </si>
  <si>
    <t>Momentum Integrated Health Resilience</t>
  </si>
  <si>
    <t>09/30/2026</t>
  </si>
  <si>
    <t>Nom de l'organisation:</t>
  </si>
  <si>
    <t>Date fin</t>
  </si>
  <si>
    <t>Titre du projet</t>
  </si>
  <si>
    <t>Devise</t>
  </si>
  <si>
    <t>EMPLOYES</t>
  </si>
  <si>
    <t>% temps</t>
  </si>
  <si>
    <t>Montant</t>
  </si>
  <si>
    <t>Narratif du budget</t>
  </si>
  <si>
    <t>Total des dépenses projectées</t>
  </si>
  <si>
    <t>Nom et position</t>
  </si>
  <si>
    <t>Sous total salaire</t>
  </si>
  <si>
    <t>Avantages Sociaux</t>
  </si>
  <si>
    <t>Soins médicaux</t>
  </si>
  <si>
    <t>Quantité</t>
  </si>
  <si>
    <t>Sous total avantage sociaux</t>
  </si>
  <si>
    <t>(%)</t>
  </si>
  <si>
    <t>CONSULTANTS / Si c'est applicable</t>
  </si>
  <si>
    <t>Sous total consultant</t>
  </si>
  <si>
    <t>EQUIPEMENT / non applicable pour cette subvention</t>
  </si>
  <si>
    <t>Sous total équipement</t>
  </si>
  <si>
    <t>Voyage / transport</t>
  </si>
  <si>
    <t>Date de début:</t>
  </si>
  <si>
    <t>Sous recipiendaire (Non applicable)</t>
  </si>
  <si>
    <t xml:space="preserve">ACTIVITES </t>
  </si>
  <si>
    <t>INDIRECT COSTS/G&amp;A ( COUTS INDIRECTS)</t>
  </si>
  <si>
    <t>OTHER (AUTRES)</t>
  </si>
  <si>
    <t>Nom de l'organisation</t>
  </si>
  <si>
    <t>RESUME DES PROJECTIONS</t>
  </si>
  <si>
    <t>Nom du projet</t>
  </si>
  <si>
    <t>Date fin:</t>
  </si>
  <si>
    <t>OTHER DIRECT COSTS ( AUTRES COUTS DIRECTS)</t>
  </si>
  <si>
    <t>FOURNITURES DE BUREAUX</t>
  </si>
  <si>
    <t>COUT TOTAL DU PROJET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</si>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</sst>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_(* #,##0_);_(* \(#,##0\);_(* &quot;-&quot;??_);_(@_)"/>
    <numFmt numFmtId="169" formatCode="_(&quot;$&quot;* #,##0_);_(&quot;$&quot;* \(#,##0\);_(&quot;$&quot;* &quot;-&quot;??_);_(@_)"/>
    <numFmt numFmtId="170" formatCode="0000.0000"/>
    <numFmt numFmtId="171" formatCode="0.0%"/>
    <numFmt numFmtId="172" formatCode="_-[$$-409]* #,##0.00_ ;_-[$$-409]* \-#,##0.00\ ;_-[$$-409]* &quot;-&quot;??_ ;_-@_ "/>
    <numFmt numFmtId="173" formatCode="#,##0;[Red]#,##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  <scheme val="minor"/>
    </font>
    <font>
      <sz val="16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2" fillId="23" borderId="7" applyNumberFormat="0" applyFont="0" applyAlignment="0" applyProtection="0"/>
    <xf numFmtId="0" fontId="17" fillId="20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383">
    <xf numFmtId="0" fontId="0" fillId="0" borderId="0" xfId="0"/>
    <xf numFmtId="166" fontId="23" fillId="0" borderId="0" xfId="28" applyFont="1" applyBorder="1"/>
    <xf numFmtId="168" fontId="23" fillId="0" borderId="0" xfId="28" applyNumberFormat="1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8" fontId="23" fillId="0" borderId="0" xfId="28" applyNumberFormat="1" applyFont="1" applyBorder="1"/>
    <xf numFmtId="0" fontId="23" fillId="26" borderId="0" xfId="0" applyFont="1" applyFill="1" applyAlignment="1">
      <alignment vertical="center"/>
    </xf>
    <xf numFmtId="0" fontId="23" fillId="0" borderId="0" xfId="42" applyFont="1"/>
    <xf numFmtId="0" fontId="25" fillId="0" borderId="0" xfId="42" applyFont="1" applyAlignment="1">
      <alignment horizontal="left" vertical="center"/>
    </xf>
    <xf numFmtId="0" fontId="26" fillId="0" borderId="0" xfId="42" applyFont="1" applyAlignment="1">
      <alignment horizontal="left" vertical="center"/>
    </xf>
    <xf numFmtId="0" fontId="26" fillId="0" borderId="0" xfId="42" applyFont="1" applyAlignment="1">
      <alignment vertical="center"/>
    </xf>
    <xf numFmtId="0" fontId="27" fillId="0" borderId="0" xfId="42" applyFont="1" applyAlignment="1">
      <alignment vertical="center"/>
    </xf>
    <xf numFmtId="49" fontId="25" fillId="0" borderId="0" xfId="42" applyNumberFormat="1" applyFont="1" applyAlignment="1">
      <alignment vertical="center" wrapText="1"/>
    </xf>
    <xf numFmtId="0" fontId="26" fillId="0" borderId="0" xfId="42" applyFont="1" applyAlignment="1">
      <alignment vertical="center" wrapText="1"/>
    </xf>
    <xf numFmtId="0" fontId="25" fillId="0" borderId="18" xfId="42" applyFont="1" applyBorder="1" applyAlignment="1">
      <alignment horizontal="center" vertical="center" wrapText="1"/>
    </xf>
    <xf numFmtId="0" fontId="26" fillId="24" borderId="0" xfId="42" applyFont="1" applyFill="1" applyAlignment="1">
      <alignment vertical="center"/>
    </xf>
    <xf numFmtId="0" fontId="23" fillId="0" borderId="0" xfId="42" applyFont="1" applyAlignment="1">
      <alignment wrapText="1"/>
    </xf>
    <xf numFmtId="49" fontId="25" fillId="0" borderId="0" xfId="42" applyNumberFormat="1" applyFont="1" applyAlignment="1">
      <alignment vertical="center"/>
    </xf>
    <xf numFmtId="0" fontId="25" fillId="0" borderId="0" xfId="42" applyFont="1" applyAlignment="1">
      <alignment vertical="center"/>
    </xf>
    <xf numFmtId="0" fontId="26" fillId="0" borderId="16" xfId="42" quotePrefix="1" applyFont="1" applyBorder="1" applyAlignment="1">
      <alignment horizontal="center" vertical="center"/>
    </xf>
    <xf numFmtId="0" fontId="26" fillId="0" borderId="0" xfId="42" applyFont="1" applyAlignment="1">
      <alignment horizontal="center" vertical="center"/>
    </xf>
    <xf numFmtId="0" fontId="26" fillId="0" borderId="17" xfId="42" applyFont="1" applyBorder="1" applyAlignment="1">
      <alignment horizontal="center" vertical="center"/>
    </xf>
    <xf numFmtId="0" fontId="26" fillId="0" borderId="25" xfId="42" applyFont="1" applyBorder="1" applyAlignment="1">
      <alignment vertical="center"/>
    </xf>
    <xf numFmtId="49" fontId="25" fillId="0" borderId="10" xfId="42" applyNumberFormat="1" applyFont="1" applyBorder="1" applyAlignment="1">
      <alignment horizontal="center" vertical="center"/>
    </xf>
    <xf numFmtId="0" fontId="25" fillId="0" borderId="11" xfId="42" applyFont="1" applyBorder="1" applyAlignment="1">
      <alignment vertical="center"/>
    </xf>
    <xf numFmtId="0" fontId="26" fillId="0" borderId="11" xfId="42" applyFont="1" applyBorder="1" applyAlignment="1">
      <alignment vertical="center"/>
    </xf>
    <xf numFmtId="0" fontId="26" fillId="0" borderId="12" xfId="42" applyFont="1" applyBorder="1" applyAlignment="1">
      <alignment vertical="center"/>
    </xf>
    <xf numFmtId="49" fontId="25" fillId="0" borderId="0" xfId="42" applyNumberFormat="1" applyFont="1" applyAlignment="1">
      <alignment horizontal="center" vertical="center"/>
    </xf>
    <xf numFmtId="0" fontId="25" fillId="0" borderId="12" xfId="42" applyFont="1" applyBorder="1" applyAlignment="1">
      <alignment vertical="center"/>
    </xf>
    <xf numFmtId="0" fontId="24" fillId="0" borderId="0" xfId="42" applyFont="1"/>
    <xf numFmtId="0" fontId="26" fillId="0" borderId="0" xfId="42" applyFont="1"/>
    <xf numFmtId="0" fontId="25" fillId="0" borderId="0" xfId="42" applyFont="1"/>
    <xf numFmtId="168" fontId="26" fillId="0" borderId="13" xfId="28" applyNumberFormat="1" applyFont="1" applyBorder="1" applyAlignment="1">
      <alignment vertical="center"/>
    </xf>
    <xf numFmtId="168" fontId="26" fillId="0" borderId="0" xfId="28" applyNumberFormat="1" applyFont="1" applyBorder="1" applyAlignment="1">
      <alignment vertical="center"/>
    </xf>
    <xf numFmtId="168" fontId="26" fillId="0" borderId="13" xfId="28" applyNumberFormat="1" applyFont="1" applyBorder="1" applyAlignment="1">
      <alignment horizontal="right" vertical="center"/>
    </xf>
    <xf numFmtId="168" fontId="26" fillId="24" borderId="0" xfId="28" applyNumberFormat="1" applyFont="1" applyFill="1" applyAlignment="1">
      <alignment vertical="center"/>
    </xf>
    <xf numFmtId="168" fontId="26" fillId="0" borderId="25" xfId="28" applyNumberFormat="1" applyFont="1" applyBorder="1" applyAlignment="1">
      <alignment vertical="center"/>
    </xf>
    <xf numFmtId="168" fontId="26" fillId="0" borderId="0" xfId="28" applyNumberFormat="1" applyFont="1" applyAlignment="1">
      <alignment vertical="center"/>
    </xf>
    <xf numFmtId="168" fontId="25" fillId="0" borderId="13" xfId="28" applyNumberFormat="1" applyFont="1" applyBorder="1" applyAlignment="1">
      <alignment vertical="center"/>
    </xf>
    <xf numFmtId="168" fontId="25" fillId="0" borderId="0" xfId="28" applyNumberFormat="1" applyFont="1" applyBorder="1" applyAlignment="1">
      <alignment vertical="center"/>
    </xf>
    <xf numFmtId="168" fontId="25" fillId="24" borderId="0" xfId="28" applyNumberFormat="1" applyFont="1" applyFill="1" applyAlignment="1">
      <alignment vertical="center"/>
    </xf>
    <xf numFmtId="168" fontId="26" fillId="0" borderId="0" xfId="28" applyNumberFormat="1" applyFont="1"/>
    <xf numFmtId="166" fontId="26" fillId="0" borderId="11" xfId="28" applyFont="1" applyFill="1" applyBorder="1" applyAlignment="1">
      <alignment horizontal="left" vertical="top"/>
    </xf>
    <xf numFmtId="166" fontId="26" fillId="0" borderId="0" xfId="28" applyFont="1" applyFill="1" applyAlignment="1">
      <alignment horizontal="left" vertical="top"/>
    </xf>
    <xf numFmtId="166" fontId="26" fillId="0" borderId="0" xfId="28" applyFont="1" applyBorder="1" applyAlignment="1">
      <alignment horizontal="left" vertical="top"/>
    </xf>
    <xf numFmtId="166" fontId="26" fillId="0" borderId="0" xfId="28" applyFont="1" applyAlignment="1">
      <alignment horizontal="left" vertical="top"/>
    </xf>
    <xf numFmtId="14" fontId="26" fillId="0" borderId="11" xfId="28" applyNumberFormat="1" applyFont="1" applyBorder="1" applyAlignment="1">
      <alignment horizontal="center" vertical="top"/>
    </xf>
    <xf numFmtId="168" fontId="25" fillId="0" borderId="30" xfId="28" applyNumberFormat="1" applyFont="1" applyBorder="1" applyAlignment="1">
      <alignment vertical="center"/>
    </xf>
    <xf numFmtId="49" fontId="25" fillId="0" borderId="0" xfId="42" applyNumberFormat="1" applyFont="1" applyAlignment="1">
      <alignment horizontal="left" vertical="center"/>
    </xf>
    <xf numFmtId="49" fontId="23" fillId="0" borderId="0" xfId="42" applyNumberFormat="1" applyFont="1" applyAlignment="1">
      <alignment horizontal="left" vertical="center"/>
    </xf>
    <xf numFmtId="49" fontId="28" fillId="31" borderId="15" xfId="0" applyNumberFormat="1" applyFont="1" applyFill="1" applyBorder="1" applyAlignment="1">
      <alignment horizontal="center" vertical="center"/>
    </xf>
    <xf numFmtId="49" fontId="28" fillId="31" borderId="0" xfId="0" applyNumberFormat="1" applyFont="1" applyFill="1" applyAlignment="1">
      <alignment horizontal="center" vertical="center"/>
    </xf>
    <xf numFmtId="0" fontId="34" fillId="26" borderId="0" xfId="0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2" fillId="0" borderId="32" xfId="0" applyFont="1" applyBorder="1" applyAlignment="1">
      <alignment vertical="center"/>
    </xf>
    <xf numFmtId="0" fontId="32" fillId="0" borderId="32" xfId="0" applyFont="1" applyBorder="1" applyAlignment="1">
      <alignment horizontal="center" vertical="center"/>
    </xf>
    <xf numFmtId="0" fontId="35" fillId="26" borderId="0" xfId="0" applyFont="1" applyFill="1" applyAlignment="1">
      <alignment horizontal="center" vertical="center" wrapText="1"/>
    </xf>
    <xf numFmtId="4" fontId="36" fillId="0" borderId="0" xfId="0" applyNumberFormat="1" applyFont="1" applyAlignment="1">
      <alignment vertical="center"/>
    </xf>
    <xf numFmtId="166" fontId="32" fillId="26" borderId="0" xfId="28" applyFont="1" applyFill="1" applyAlignment="1">
      <alignment vertical="center"/>
    </xf>
    <xf numFmtId="164" fontId="32" fillId="26" borderId="0" xfId="49" applyFont="1" applyFill="1" applyAlignment="1">
      <alignment vertical="center"/>
    </xf>
    <xf numFmtId="0" fontId="32" fillId="26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9" fontId="34" fillId="0" borderId="0" xfId="0" applyNumberFormat="1" applyFont="1" applyAlignment="1">
      <alignment vertical="center"/>
    </xf>
    <xf numFmtId="167" fontId="32" fillId="0" borderId="0" xfId="0" applyNumberFormat="1" applyFont="1" applyAlignment="1">
      <alignment vertical="center"/>
    </xf>
    <xf numFmtId="165" fontId="34" fillId="26" borderId="0" xfId="32" applyFont="1" applyFill="1" applyBorder="1" applyAlignment="1">
      <alignment vertical="top"/>
    </xf>
    <xf numFmtId="0" fontId="37" fillId="26" borderId="0" xfId="0" applyFont="1" applyFill="1" applyAlignment="1">
      <alignment horizontal="center" vertical="center" wrapText="1"/>
    </xf>
    <xf numFmtId="0" fontId="34" fillId="26" borderId="0" xfId="0" applyFont="1" applyFill="1" applyAlignment="1">
      <alignment vertical="center"/>
    </xf>
    <xf numFmtId="0" fontId="34" fillId="0" borderId="33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165" fontId="34" fillId="26" borderId="0" xfId="0" applyNumberFormat="1" applyFont="1" applyFill="1" applyAlignment="1">
      <alignment horizontal="center" vertical="center"/>
    </xf>
    <xf numFmtId="165" fontId="34" fillId="26" borderId="0" xfId="0" applyNumberFormat="1" applyFont="1" applyFill="1" applyAlignment="1">
      <alignment vertical="center"/>
    </xf>
    <xf numFmtId="0" fontId="37" fillId="26" borderId="0" xfId="0" applyFont="1" applyFill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2" fillId="26" borderId="0" xfId="0" applyFont="1" applyFill="1" applyAlignment="1">
      <alignment horizontal="center" vertical="center"/>
    </xf>
    <xf numFmtId="0" fontId="34" fillId="0" borderId="24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68" fontId="31" fillId="0" borderId="0" xfId="28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168" fontId="31" fillId="0" borderId="0" xfId="28" applyNumberFormat="1" applyFont="1" applyAlignment="1">
      <alignment vertical="center"/>
    </xf>
    <xf numFmtId="166" fontId="31" fillId="0" borderId="21" xfId="28" applyFont="1" applyFill="1" applyBorder="1" applyAlignment="1">
      <alignment vertical="center"/>
    </xf>
    <xf numFmtId="168" fontId="38" fillId="0" borderId="37" xfId="28" applyNumberFormat="1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38" fillId="0" borderId="37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166" fontId="31" fillId="28" borderId="21" xfId="28" applyFont="1" applyFill="1" applyBorder="1" applyAlignment="1">
      <alignment vertical="top"/>
    </xf>
    <xf numFmtId="168" fontId="31" fillId="0" borderId="0" xfId="28" applyNumberFormat="1" applyFont="1" applyBorder="1" applyAlignment="1">
      <alignment vertical="top"/>
    </xf>
    <xf numFmtId="166" fontId="31" fillId="28" borderId="21" xfId="28" applyFont="1" applyFill="1" applyBorder="1" applyAlignment="1">
      <alignment vertical="center"/>
    </xf>
    <xf numFmtId="0" fontId="31" fillId="25" borderId="0" xfId="0" applyFont="1" applyFill="1" applyAlignment="1">
      <alignment vertical="center"/>
    </xf>
    <xf numFmtId="166" fontId="31" fillId="25" borderId="21" xfId="28" applyFont="1" applyFill="1" applyBorder="1" applyAlignment="1">
      <alignment vertical="center"/>
    </xf>
    <xf numFmtId="168" fontId="31" fillId="25" borderId="0" xfId="28" applyNumberFormat="1" applyFont="1" applyFill="1" applyBorder="1" applyAlignment="1">
      <alignment vertical="center"/>
    </xf>
    <xf numFmtId="0" fontId="31" fillId="0" borderId="38" xfId="0" applyFont="1" applyBorder="1" applyAlignment="1">
      <alignment vertical="center"/>
    </xf>
    <xf numFmtId="0" fontId="31" fillId="0" borderId="39" xfId="0" applyFont="1" applyBorder="1" applyAlignment="1">
      <alignment vertical="center"/>
    </xf>
    <xf numFmtId="10" fontId="31" fillId="28" borderId="37" xfId="45" applyNumberFormat="1" applyFont="1" applyFill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1" fillId="28" borderId="19" xfId="0" applyFont="1" applyFill="1" applyBorder="1" applyAlignment="1">
      <alignment vertical="center"/>
    </xf>
    <xf numFmtId="168" fontId="31" fillId="25" borderId="23" xfId="28" applyNumberFormat="1" applyFont="1" applyFill="1" applyBorder="1" applyAlignment="1">
      <alignment vertical="center"/>
    </xf>
    <xf numFmtId="0" fontId="31" fillId="0" borderId="15" xfId="0" applyFont="1" applyBorder="1" applyAlignment="1">
      <alignment vertical="center"/>
    </xf>
    <xf numFmtId="168" fontId="38" fillId="0" borderId="0" xfId="28" applyNumberFormat="1" applyFont="1" applyBorder="1" applyAlignment="1">
      <alignment vertical="center"/>
    </xf>
    <xf numFmtId="0" fontId="38" fillId="0" borderId="33" xfId="0" applyFont="1" applyBorder="1" applyAlignment="1">
      <alignment vertical="center"/>
    </xf>
    <xf numFmtId="0" fontId="38" fillId="0" borderId="38" xfId="0" applyFont="1" applyBorder="1" applyAlignment="1">
      <alignment vertical="center"/>
    </xf>
    <xf numFmtId="168" fontId="31" fillId="0" borderId="0" xfId="28" applyNumberFormat="1" applyFont="1" applyBorder="1" applyAlignment="1">
      <alignment horizontal="left" vertical="top"/>
    </xf>
    <xf numFmtId="0" fontId="32" fillId="26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168" fontId="32" fillId="0" borderId="0" xfId="28" applyNumberFormat="1" applyFont="1" applyBorder="1" applyAlignment="1">
      <alignment vertical="top"/>
    </xf>
    <xf numFmtId="0" fontId="31" fillId="0" borderId="37" xfId="0" applyFont="1" applyBorder="1" applyAlignment="1">
      <alignment vertical="center"/>
    </xf>
    <xf numFmtId="164" fontId="31" fillId="0" borderId="41" xfId="49" applyFont="1" applyBorder="1" applyAlignment="1">
      <alignment vertical="center"/>
    </xf>
    <xf numFmtId="166" fontId="31" fillId="28" borderId="37" xfId="28" applyFont="1" applyFill="1" applyBorder="1" applyAlignment="1">
      <alignment vertical="center"/>
    </xf>
    <xf numFmtId="166" fontId="31" fillId="28" borderId="19" xfId="28" applyFont="1" applyFill="1" applyBorder="1" applyAlignment="1">
      <alignment vertical="center"/>
    </xf>
    <xf numFmtId="0" fontId="31" fillId="28" borderId="37" xfId="0" applyFont="1" applyFill="1" applyBorder="1" applyAlignment="1">
      <alignment vertical="center"/>
    </xf>
    <xf numFmtId="0" fontId="31" fillId="0" borderId="42" xfId="0" applyFont="1" applyBorder="1" applyAlignment="1">
      <alignment vertical="center"/>
    </xf>
    <xf numFmtId="0" fontId="31" fillId="28" borderId="43" xfId="0" applyFont="1" applyFill="1" applyBorder="1" applyAlignment="1">
      <alignment vertical="center"/>
    </xf>
    <xf numFmtId="0" fontId="31" fillId="28" borderId="44" xfId="0" applyFont="1" applyFill="1" applyBorder="1" applyAlignment="1">
      <alignment vertical="center"/>
    </xf>
    <xf numFmtId="49" fontId="31" fillId="25" borderId="22" xfId="0" applyNumberFormat="1" applyFont="1" applyFill="1" applyBorder="1" applyAlignment="1">
      <alignment horizontal="right" vertical="center"/>
    </xf>
    <xf numFmtId="0" fontId="32" fillId="28" borderId="37" xfId="0" applyFont="1" applyFill="1" applyBorder="1" applyAlignment="1">
      <alignment vertical="top" wrapText="1"/>
    </xf>
    <xf numFmtId="0" fontId="38" fillId="0" borderId="0" xfId="0" applyFont="1" applyAlignment="1">
      <alignment vertical="center"/>
    </xf>
    <xf numFmtId="166" fontId="38" fillId="34" borderId="36" xfId="28" applyFont="1" applyFill="1" applyBorder="1" applyAlignment="1">
      <alignment vertical="center"/>
    </xf>
    <xf numFmtId="9" fontId="31" fillId="34" borderId="37" xfId="45" applyFont="1" applyFill="1" applyBorder="1" applyAlignment="1">
      <alignment vertical="center"/>
    </xf>
    <xf numFmtId="0" fontId="32" fillId="28" borderId="38" xfId="0" applyFont="1" applyFill="1" applyBorder="1" applyAlignment="1">
      <alignment vertical="center" wrapText="1"/>
    </xf>
    <xf numFmtId="168" fontId="31" fillId="28" borderId="37" xfId="28" applyNumberFormat="1" applyFont="1" applyFill="1" applyBorder="1" applyAlignment="1">
      <alignment vertical="center"/>
    </xf>
    <xf numFmtId="9" fontId="31" fillId="28" borderId="37" xfId="45" applyFont="1" applyFill="1" applyBorder="1" applyAlignment="1">
      <alignment vertical="center"/>
    </xf>
    <xf numFmtId="0" fontId="32" fillId="0" borderId="33" xfId="0" applyFont="1" applyBorder="1" applyAlignment="1">
      <alignment vertical="center"/>
    </xf>
    <xf numFmtId="0" fontId="32" fillId="0" borderId="38" xfId="0" applyFont="1" applyBorder="1" applyAlignment="1">
      <alignment vertical="center"/>
    </xf>
    <xf numFmtId="166" fontId="31" fillId="0" borderId="0" xfId="28" applyFont="1" applyBorder="1" applyAlignment="1">
      <alignment vertical="center"/>
    </xf>
    <xf numFmtId="0" fontId="34" fillId="28" borderId="37" xfId="0" applyFont="1" applyFill="1" applyBorder="1" applyAlignment="1">
      <alignment vertical="center" wrapText="1"/>
    </xf>
    <xf numFmtId="0" fontId="32" fillId="0" borderId="21" xfId="0" applyFont="1" applyBorder="1" applyAlignment="1">
      <alignment vertical="center"/>
    </xf>
    <xf numFmtId="0" fontId="38" fillId="0" borderId="24" xfId="0" applyFont="1" applyBorder="1" applyAlignment="1">
      <alignment vertical="center"/>
    </xf>
    <xf numFmtId="0" fontId="31" fillId="28" borderId="38" xfId="0" applyFont="1" applyFill="1" applyBorder="1" applyAlignment="1">
      <alignment vertical="center" wrapText="1"/>
    </xf>
    <xf numFmtId="166" fontId="31" fillId="25" borderId="0" xfId="28" applyFont="1" applyFill="1" applyBorder="1" applyAlignment="1">
      <alignment vertical="center"/>
    </xf>
    <xf numFmtId="0" fontId="41" fillId="0" borderId="0" xfId="0" applyFont="1" applyAlignment="1">
      <alignment vertical="center"/>
    </xf>
    <xf numFmtId="166" fontId="41" fillId="0" borderId="0" xfId="28" applyFont="1" applyBorder="1" applyAlignment="1">
      <alignment vertical="center"/>
    </xf>
    <xf numFmtId="166" fontId="23" fillId="0" borderId="0" xfId="28" applyFont="1" applyBorder="1" applyAlignment="1">
      <alignment vertical="center"/>
    </xf>
    <xf numFmtId="166" fontId="23" fillId="26" borderId="0" xfId="28" applyFont="1" applyFill="1" applyAlignment="1">
      <alignment vertical="center"/>
    </xf>
    <xf numFmtId="164" fontId="23" fillId="26" borderId="0" xfId="49" applyFont="1" applyFill="1" applyAlignment="1">
      <alignment vertical="center"/>
    </xf>
    <xf numFmtId="14" fontId="32" fillId="0" borderId="33" xfId="0" applyNumberFormat="1" applyFont="1" applyBorder="1" applyAlignment="1">
      <alignment horizontal="center" vertical="center"/>
    </xf>
    <xf numFmtId="167" fontId="32" fillId="0" borderId="0" xfId="0" applyNumberFormat="1" applyFont="1" applyAlignment="1">
      <alignment horizontal="right" vertical="center"/>
    </xf>
    <xf numFmtId="49" fontId="34" fillId="0" borderId="0" xfId="0" applyNumberFormat="1" applyFont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0" fontId="34" fillId="32" borderId="18" xfId="0" applyFont="1" applyFill="1" applyBorder="1" applyAlignment="1">
      <alignment horizontal="center" vertical="center" wrapText="1"/>
    </xf>
    <xf numFmtId="166" fontId="32" fillId="26" borderId="0" xfId="28" applyFont="1" applyFill="1" applyAlignment="1">
      <alignment horizontal="center" vertical="center"/>
    </xf>
    <xf numFmtId="164" fontId="32" fillId="26" borderId="0" xfId="49" applyFont="1" applyFill="1" applyAlignment="1">
      <alignment horizontal="center" vertical="center"/>
    </xf>
    <xf numFmtId="0" fontId="34" fillId="32" borderId="18" xfId="0" applyFont="1" applyFill="1" applyBorder="1" applyAlignment="1">
      <alignment horizontal="center" vertical="center"/>
    </xf>
    <xf numFmtId="0" fontId="34" fillId="27" borderId="0" xfId="0" applyFont="1" applyFill="1" applyAlignment="1">
      <alignment horizontal="center" vertical="center"/>
    </xf>
    <xf numFmtId="0" fontId="34" fillId="32" borderId="14" xfId="0" applyFont="1" applyFill="1" applyBorder="1" applyAlignment="1">
      <alignment horizontal="center" vertical="center"/>
    </xf>
    <xf numFmtId="49" fontId="34" fillId="0" borderId="36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vertical="center"/>
    </xf>
    <xf numFmtId="0" fontId="34" fillId="0" borderId="2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right" vertical="center"/>
    </xf>
    <xf numFmtId="49" fontId="31" fillId="0" borderId="0" xfId="0" applyNumberFormat="1" applyFont="1" applyAlignment="1">
      <alignment horizontal="right" vertical="center"/>
    </xf>
    <xf numFmtId="0" fontId="31" fillId="0" borderId="24" xfId="0" applyFont="1" applyBorder="1" applyAlignment="1">
      <alignment vertical="center"/>
    </xf>
    <xf numFmtId="0" fontId="41" fillId="28" borderId="45" xfId="0" applyFont="1" applyFill="1" applyBorder="1" applyAlignment="1">
      <alignment horizontal="left" vertical="center" wrapText="1"/>
    </xf>
    <xf numFmtId="168" fontId="26" fillId="28" borderId="37" xfId="28" applyNumberFormat="1" applyFont="1" applyFill="1" applyBorder="1" applyAlignment="1">
      <alignment horizontal="center" vertical="center"/>
    </xf>
    <xf numFmtId="2" fontId="26" fillId="28" borderId="37" xfId="28" applyNumberFormat="1" applyFont="1" applyFill="1" applyBorder="1" applyAlignment="1">
      <alignment horizontal="right" vertical="center"/>
    </xf>
    <xf numFmtId="9" fontId="23" fillId="28" borderId="37" xfId="45" applyFont="1" applyFill="1" applyBorder="1" applyAlignment="1">
      <alignment horizontal="center" vertical="center" wrapText="1"/>
    </xf>
    <xf numFmtId="165" fontId="38" fillId="27" borderId="37" xfId="32" applyFont="1" applyFill="1" applyBorder="1" applyAlignment="1">
      <alignment vertical="top"/>
    </xf>
    <xf numFmtId="165" fontId="38" fillId="32" borderId="37" xfId="32" applyFont="1" applyFill="1" applyBorder="1" applyAlignment="1">
      <alignment vertical="top"/>
    </xf>
    <xf numFmtId="0" fontId="31" fillId="32" borderId="37" xfId="0" applyFont="1" applyFill="1" applyBorder="1" applyAlignment="1">
      <alignment horizontal="left" vertical="top" wrapText="1"/>
    </xf>
    <xf numFmtId="168" fontId="26" fillId="28" borderId="37" xfId="28" applyNumberFormat="1" applyFont="1" applyFill="1" applyBorder="1" applyAlignment="1">
      <alignment horizontal="right" vertical="center"/>
    </xf>
    <xf numFmtId="171" fontId="23" fillId="28" borderId="19" xfId="45" applyNumberFormat="1" applyFont="1" applyFill="1" applyBorder="1" applyAlignment="1">
      <alignment horizontal="center" vertical="center" wrapText="1"/>
    </xf>
    <xf numFmtId="49" fontId="32" fillId="0" borderId="22" xfId="0" applyNumberFormat="1" applyFont="1" applyBorder="1" applyAlignment="1">
      <alignment horizontal="right" vertical="center"/>
    </xf>
    <xf numFmtId="49" fontId="32" fillId="0" borderId="0" xfId="0" applyNumberFormat="1" applyFont="1" applyAlignment="1">
      <alignment horizontal="right" vertical="center"/>
    </xf>
    <xf numFmtId="0" fontId="32" fillId="0" borderId="24" xfId="0" applyFont="1" applyBorder="1" applyAlignment="1">
      <alignment vertical="center"/>
    </xf>
    <xf numFmtId="9" fontId="23" fillId="28" borderId="19" xfId="45" applyFont="1" applyFill="1" applyBorder="1" applyAlignment="1">
      <alignment horizontal="center" vertical="center" wrapText="1"/>
    </xf>
    <xf numFmtId="49" fontId="38" fillId="0" borderId="20" xfId="0" applyNumberFormat="1" applyFont="1" applyBorder="1" applyAlignment="1">
      <alignment horizontal="center" vertical="center"/>
    </xf>
    <xf numFmtId="0" fontId="38" fillId="29" borderId="36" xfId="0" applyFont="1" applyFill="1" applyBorder="1" applyAlignment="1">
      <alignment vertical="center"/>
    </xf>
    <xf numFmtId="166" fontId="31" fillId="29" borderId="21" xfId="28" applyFont="1" applyFill="1" applyBorder="1" applyAlignment="1">
      <alignment vertical="center"/>
    </xf>
    <xf numFmtId="0" fontId="38" fillId="29" borderId="33" xfId="0" applyFont="1" applyFill="1" applyBorder="1" applyAlignment="1">
      <alignment vertical="center"/>
    </xf>
    <xf numFmtId="165" fontId="38" fillId="29" borderId="37" xfId="32" applyFont="1" applyFill="1" applyBorder="1" applyAlignment="1">
      <alignment vertical="center"/>
    </xf>
    <xf numFmtId="165" fontId="38" fillId="32" borderId="37" xfId="32" applyFont="1" applyFill="1" applyBorder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168" fontId="38" fillId="0" borderId="0" xfId="28" applyNumberFormat="1" applyFont="1" applyAlignment="1">
      <alignment vertical="center"/>
    </xf>
    <xf numFmtId="49" fontId="38" fillId="0" borderId="36" xfId="0" applyNumberFormat="1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23" fillId="28" borderId="37" xfId="0" applyFont="1" applyFill="1" applyBorder="1" applyAlignment="1">
      <alignment horizontal="left" vertical="center" wrapText="1"/>
    </xf>
    <xf numFmtId="172" fontId="23" fillId="28" borderId="37" xfId="28" applyNumberFormat="1" applyFont="1" applyFill="1" applyBorder="1" applyAlignment="1">
      <alignment horizontal="center" vertical="center"/>
    </xf>
    <xf numFmtId="9" fontId="23" fillId="28" borderId="37" xfId="45" applyFont="1" applyFill="1" applyBorder="1" applyAlignment="1">
      <alignment horizontal="center" vertical="center"/>
    </xf>
    <xf numFmtId="10" fontId="23" fillId="28" borderId="19" xfId="45" applyNumberFormat="1" applyFont="1" applyFill="1" applyBorder="1" applyAlignment="1">
      <alignment horizontal="center" vertical="center"/>
    </xf>
    <xf numFmtId="164" fontId="23" fillId="28" borderId="37" xfId="49" applyFont="1" applyFill="1" applyBorder="1" applyAlignment="1">
      <alignment horizontal="center" vertical="center"/>
    </xf>
    <xf numFmtId="172" fontId="23" fillId="28" borderId="37" xfId="49" applyNumberFormat="1" applyFont="1" applyFill="1" applyBorder="1" applyAlignment="1">
      <alignment horizontal="center" vertical="center"/>
    </xf>
    <xf numFmtId="9" fontId="23" fillId="28" borderId="19" xfId="45" applyFont="1" applyFill="1" applyBorder="1" applyAlignment="1">
      <alignment horizontal="center" vertical="center"/>
    </xf>
    <xf numFmtId="49" fontId="38" fillId="25" borderId="0" xfId="0" applyNumberFormat="1" applyFont="1" applyFill="1" applyAlignment="1">
      <alignment horizontal="center" vertical="center"/>
    </xf>
    <xf numFmtId="0" fontId="38" fillId="25" borderId="0" xfId="0" applyFont="1" applyFill="1" applyAlignment="1">
      <alignment vertical="center"/>
    </xf>
    <xf numFmtId="0" fontId="31" fillId="25" borderId="15" xfId="0" applyFont="1" applyFill="1" applyBorder="1" applyAlignment="1">
      <alignment vertical="center" wrapText="1"/>
    </xf>
    <xf numFmtId="164" fontId="38" fillId="25" borderId="20" xfId="49" applyFont="1" applyFill="1" applyBorder="1" applyAlignment="1">
      <alignment horizontal="left" vertical="center"/>
    </xf>
    <xf numFmtId="9" fontId="31" fillId="25" borderId="15" xfId="0" applyNumberFormat="1" applyFont="1" applyFill="1" applyBorder="1" applyAlignment="1">
      <alignment vertical="center"/>
    </xf>
    <xf numFmtId="165" fontId="38" fillId="25" borderId="19" xfId="32" applyFont="1" applyFill="1" applyBorder="1" applyAlignment="1">
      <alignment vertical="center"/>
    </xf>
    <xf numFmtId="168" fontId="38" fillId="25" borderId="19" xfId="28" applyNumberFormat="1" applyFont="1" applyFill="1" applyBorder="1" applyAlignment="1">
      <alignment vertical="center"/>
    </xf>
    <xf numFmtId="0" fontId="38" fillId="0" borderId="15" xfId="0" applyFont="1" applyBorder="1" applyAlignment="1">
      <alignment vertical="center"/>
    </xf>
    <xf numFmtId="0" fontId="38" fillId="29" borderId="20" xfId="0" applyFont="1" applyFill="1" applyBorder="1" applyAlignment="1">
      <alignment vertical="center"/>
    </xf>
    <xf numFmtId="0" fontId="38" fillId="29" borderId="15" xfId="0" applyFont="1" applyFill="1" applyBorder="1" applyAlignment="1">
      <alignment vertical="center"/>
    </xf>
    <xf numFmtId="165" fontId="38" fillId="29" borderId="19" xfId="32" applyFont="1" applyFill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168" fontId="38" fillId="0" borderId="15" xfId="28" applyNumberFormat="1" applyFont="1" applyBorder="1" applyAlignment="1">
      <alignment vertical="center"/>
    </xf>
    <xf numFmtId="49" fontId="38" fillId="0" borderId="22" xfId="0" applyNumberFormat="1" applyFont="1" applyBorder="1" applyAlignment="1">
      <alignment horizontal="center" vertical="center"/>
    </xf>
    <xf numFmtId="0" fontId="43" fillId="28" borderId="37" xfId="0" applyFont="1" applyFill="1" applyBorder="1" applyAlignment="1">
      <alignment horizontal="left" vertical="center" wrapText="1"/>
    </xf>
    <xf numFmtId="168" fontId="23" fillId="28" borderId="37" xfId="28" applyNumberFormat="1" applyFont="1" applyFill="1" applyBorder="1" applyAlignment="1">
      <alignment horizontal="center" vertical="center"/>
    </xf>
    <xf numFmtId="165" fontId="38" fillId="27" borderId="37" xfId="32" applyFont="1" applyFill="1" applyBorder="1" applyAlignment="1">
      <alignment vertical="center"/>
    </xf>
    <xf numFmtId="165" fontId="38" fillId="32" borderId="40" xfId="32" applyFont="1" applyFill="1" applyBorder="1" applyAlignment="1">
      <alignment vertical="top"/>
    </xf>
    <xf numFmtId="49" fontId="38" fillId="25" borderId="22" xfId="0" applyNumberFormat="1" applyFont="1" applyFill="1" applyBorder="1" applyAlignment="1">
      <alignment horizontal="center" vertical="center"/>
    </xf>
    <xf numFmtId="166" fontId="32" fillId="25" borderId="21" xfId="28" applyFont="1" applyFill="1" applyBorder="1" applyAlignment="1">
      <alignment vertical="center"/>
    </xf>
    <xf numFmtId="168" fontId="38" fillId="25" borderId="23" xfId="28" applyNumberFormat="1" applyFont="1" applyFill="1" applyBorder="1" applyAlignment="1">
      <alignment vertical="center"/>
    </xf>
    <xf numFmtId="0" fontId="31" fillId="29" borderId="20" xfId="0" applyFont="1" applyFill="1" applyBorder="1" applyAlignment="1">
      <alignment vertical="center"/>
    </xf>
    <xf numFmtId="0" fontId="31" fillId="29" borderId="15" xfId="0" applyFont="1" applyFill="1" applyBorder="1" applyAlignment="1">
      <alignment vertical="center"/>
    </xf>
    <xf numFmtId="168" fontId="31" fillId="0" borderId="23" xfId="28" applyNumberFormat="1" applyFont="1" applyBorder="1" applyAlignment="1">
      <alignment vertical="center"/>
    </xf>
    <xf numFmtId="49" fontId="38" fillId="0" borderId="36" xfId="0" applyNumberFormat="1" applyFont="1" applyBorder="1" applyAlignment="1">
      <alignment vertical="center"/>
    </xf>
    <xf numFmtId="169" fontId="38" fillId="0" borderId="37" xfId="32" applyNumberFormat="1" applyFont="1" applyBorder="1" applyAlignment="1">
      <alignment horizontal="center" vertical="center"/>
    </xf>
    <xf numFmtId="168" fontId="38" fillId="0" borderId="37" xfId="28" applyNumberFormat="1" applyFont="1" applyBorder="1" applyAlignment="1">
      <alignment horizontal="center" vertical="center"/>
    </xf>
    <xf numFmtId="49" fontId="38" fillId="0" borderId="22" xfId="0" applyNumberFormat="1" applyFont="1" applyBorder="1" applyAlignment="1">
      <alignment vertical="center"/>
    </xf>
    <xf numFmtId="168" fontId="31" fillId="28" borderId="19" xfId="28" applyNumberFormat="1" applyFont="1" applyFill="1" applyBorder="1" applyAlignment="1">
      <alignment vertical="top"/>
    </xf>
    <xf numFmtId="9" fontId="31" fillId="28" borderId="19" xfId="45" applyFont="1" applyFill="1" applyBorder="1" applyAlignment="1">
      <alignment vertical="top"/>
    </xf>
    <xf numFmtId="168" fontId="38" fillId="27" borderId="37" xfId="28" applyNumberFormat="1" applyFont="1" applyFill="1" applyBorder="1" applyAlignment="1">
      <alignment vertical="top"/>
    </xf>
    <xf numFmtId="49" fontId="31" fillId="25" borderId="0" xfId="0" applyNumberFormat="1" applyFont="1" applyFill="1" applyAlignment="1">
      <alignment horizontal="right" vertical="center"/>
    </xf>
    <xf numFmtId="0" fontId="31" fillId="25" borderId="24" xfId="0" applyFont="1" applyFill="1" applyBorder="1" applyAlignment="1">
      <alignment vertical="center"/>
    </xf>
    <xf numFmtId="168" fontId="31" fillId="25" borderId="22" xfId="28" applyNumberFormat="1" applyFont="1" applyFill="1" applyBorder="1" applyAlignment="1">
      <alignment vertical="center"/>
    </xf>
    <xf numFmtId="0" fontId="38" fillId="0" borderId="32" xfId="0" applyFont="1" applyBorder="1" applyAlignment="1">
      <alignment vertical="center"/>
    </xf>
    <xf numFmtId="168" fontId="38" fillId="0" borderId="24" xfId="28" applyNumberFormat="1" applyFont="1" applyBorder="1" applyAlignment="1">
      <alignment vertical="center"/>
    </xf>
    <xf numFmtId="168" fontId="38" fillId="0" borderId="38" xfId="28" applyNumberFormat="1" applyFont="1" applyFill="1" applyBorder="1" applyAlignment="1">
      <alignment vertical="center"/>
    </xf>
    <xf numFmtId="0" fontId="44" fillId="28" borderId="37" xfId="0" applyFont="1" applyFill="1" applyBorder="1" applyAlignment="1">
      <alignment horizontal="left" vertical="top" wrapText="1"/>
    </xf>
    <xf numFmtId="168" fontId="44" fillId="28" borderId="37" xfId="28" applyNumberFormat="1" applyFont="1" applyFill="1" applyBorder="1" applyAlignment="1">
      <alignment horizontal="center" vertical="top"/>
    </xf>
    <xf numFmtId="172" fontId="44" fillId="28" borderId="37" xfId="32" applyNumberFormat="1" applyFont="1" applyFill="1" applyBorder="1" applyAlignment="1">
      <alignment horizontal="center" vertical="top"/>
    </xf>
    <xf numFmtId="10" fontId="44" fillId="28" borderId="37" xfId="45" applyNumberFormat="1" applyFont="1" applyFill="1" applyBorder="1" applyAlignment="1">
      <alignment horizontal="center" vertical="top"/>
    </xf>
    <xf numFmtId="165" fontId="38" fillId="27" borderId="37" xfId="32" applyFont="1" applyFill="1" applyBorder="1" applyAlignment="1">
      <alignment horizontal="left" vertical="top"/>
    </xf>
    <xf numFmtId="0" fontId="39" fillId="32" borderId="37" xfId="0" applyFont="1" applyFill="1" applyBorder="1" applyAlignment="1">
      <alignment horizontal="left" vertical="top" wrapText="1"/>
    </xf>
    <xf numFmtId="166" fontId="32" fillId="26" borderId="0" xfId="28" applyFont="1" applyFill="1" applyAlignment="1">
      <alignment horizontal="left" vertical="center"/>
    </xf>
    <xf numFmtId="164" fontId="32" fillId="26" borderId="0" xfId="49" applyFont="1" applyFill="1" applyAlignment="1">
      <alignment horizontal="left" vertical="center"/>
    </xf>
    <xf numFmtId="0" fontId="44" fillId="28" borderId="37" xfId="0" applyFont="1" applyFill="1" applyBorder="1" applyAlignment="1">
      <alignment horizontal="left" vertical="center" wrapText="1"/>
    </xf>
    <xf numFmtId="168" fontId="44" fillId="28" borderId="37" xfId="28" applyNumberFormat="1" applyFont="1" applyFill="1" applyBorder="1" applyAlignment="1">
      <alignment horizontal="center" vertical="center"/>
    </xf>
    <xf numFmtId="172" fontId="44" fillId="28" borderId="37" xfId="32" applyNumberFormat="1" applyFont="1" applyFill="1" applyBorder="1" applyAlignment="1">
      <alignment horizontal="center" vertical="center"/>
    </xf>
    <xf numFmtId="10" fontId="44" fillId="28" borderId="37" xfId="45" applyNumberFormat="1" applyFont="1" applyFill="1" applyBorder="1" applyAlignment="1">
      <alignment horizontal="center" vertical="center"/>
    </xf>
    <xf numFmtId="172" fontId="44" fillId="28" borderId="37" xfId="28" applyNumberFormat="1" applyFont="1" applyFill="1" applyBorder="1" applyAlignment="1">
      <alignment horizontal="center" vertical="center"/>
    </xf>
    <xf numFmtId="0" fontId="46" fillId="28" borderId="37" xfId="0" applyFont="1" applyFill="1" applyBorder="1" applyAlignment="1">
      <alignment horizontal="left" vertical="center" wrapText="1"/>
    </xf>
    <xf numFmtId="165" fontId="38" fillId="25" borderId="23" xfId="32" applyFont="1" applyFill="1" applyBorder="1" applyAlignment="1">
      <alignment vertical="center"/>
    </xf>
    <xf numFmtId="0" fontId="31" fillId="0" borderId="20" xfId="0" applyFont="1" applyBorder="1" applyAlignment="1">
      <alignment vertical="center"/>
    </xf>
    <xf numFmtId="165" fontId="38" fillId="0" borderId="0" xfId="32" applyFont="1" applyAlignment="1">
      <alignment vertical="center"/>
    </xf>
    <xf numFmtId="49" fontId="38" fillId="0" borderId="41" xfId="0" applyNumberFormat="1" applyFont="1" applyBorder="1" applyAlignment="1">
      <alignment horizontal="center" vertical="center"/>
    </xf>
    <xf numFmtId="164" fontId="38" fillId="28" borderId="37" xfId="49" applyFont="1" applyFill="1" applyBorder="1" applyAlignment="1">
      <alignment horizontal="left" vertical="center"/>
    </xf>
    <xf numFmtId="49" fontId="38" fillId="0" borderId="43" xfId="0" applyNumberFormat="1" applyFont="1" applyBorder="1" applyAlignment="1">
      <alignment horizontal="center" vertical="center"/>
    </xf>
    <xf numFmtId="0" fontId="38" fillId="0" borderId="42" xfId="0" applyFont="1" applyBorder="1" applyAlignment="1">
      <alignment vertical="center"/>
    </xf>
    <xf numFmtId="168" fontId="38" fillId="28" borderId="44" xfId="28" applyNumberFormat="1" applyFont="1" applyFill="1" applyBorder="1" applyAlignment="1">
      <alignment vertical="center"/>
    </xf>
    <xf numFmtId="168" fontId="38" fillId="0" borderId="39" xfId="28" applyNumberFormat="1" applyFont="1" applyBorder="1" applyAlignment="1">
      <alignment vertical="center"/>
    </xf>
    <xf numFmtId="168" fontId="38" fillId="0" borderId="38" xfId="28" applyNumberFormat="1" applyFont="1" applyBorder="1" applyAlignment="1">
      <alignment vertical="center"/>
    </xf>
    <xf numFmtId="168" fontId="38" fillId="0" borderId="37" xfId="28" applyNumberFormat="1" applyFont="1" applyFill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26" fillId="28" borderId="37" xfId="0" applyFont="1" applyFill="1" applyBorder="1" applyAlignment="1">
      <alignment horizontal="left" vertical="center" wrapText="1"/>
    </xf>
    <xf numFmtId="172" fontId="47" fillId="28" borderId="37" xfId="28" applyNumberFormat="1" applyFont="1" applyFill="1" applyBorder="1" applyAlignment="1">
      <alignment horizontal="center" vertical="center"/>
    </xf>
    <xf numFmtId="10" fontId="26" fillId="28" borderId="37" xfId="45" applyNumberFormat="1" applyFont="1" applyFill="1" applyBorder="1" applyAlignment="1">
      <alignment horizontal="center" vertical="center"/>
    </xf>
    <xf numFmtId="172" fontId="38" fillId="27" borderId="37" xfId="28" applyNumberFormat="1" applyFont="1" applyFill="1" applyBorder="1" applyAlignment="1">
      <alignment vertical="top"/>
    </xf>
    <xf numFmtId="172" fontId="26" fillId="28" borderId="37" xfId="32" applyNumberFormat="1" applyFont="1" applyFill="1" applyBorder="1" applyAlignment="1">
      <alignment horizontal="center" vertical="center"/>
    </xf>
    <xf numFmtId="0" fontId="31" fillId="36" borderId="38" xfId="0" applyFont="1" applyFill="1" applyBorder="1" applyAlignment="1">
      <alignment vertical="top" wrapText="1"/>
    </xf>
    <xf numFmtId="168" fontId="31" fillId="36" borderId="37" xfId="28" applyNumberFormat="1" applyFont="1" applyFill="1" applyBorder="1" applyAlignment="1">
      <alignment vertical="top"/>
    </xf>
    <xf numFmtId="165" fontId="31" fillId="36" borderId="21" xfId="32" applyFont="1" applyFill="1" applyBorder="1" applyAlignment="1">
      <alignment vertical="top"/>
    </xf>
    <xf numFmtId="9" fontId="31" fillId="36" borderId="19" xfId="45" applyFont="1" applyFill="1" applyBorder="1" applyAlignment="1">
      <alignment vertical="top"/>
    </xf>
    <xf numFmtId="172" fontId="38" fillId="36" borderId="37" xfId="28" applyNumberFormat="1" applyFont="1" applyFill="1" applyBorder="1" applyAlignment="1">
      <alignment vertical="top"/>
    </xf>
    <xf numFmtId="0" fontId="1" fillId="28" borderId="37" xfId="0" applyFont="1" applyFill="1" applyBorder="1" applyAlignment="1">
      <alignment vertical="top" wrapText="1"/>
    </xf>
    <xf numFmtId="10" fontId="23" fillId="28" borderId="37" xfId="45" applyNumberFormat="1" applyFont="1" applyFill="1" applyBorder="1" applyAlignment="1">
      <alignment horizontal="center" vertical="center"/>
    </xf>
    <xf numFmtId="0" fontId="0" fillId="0" borderId="37" xfId="0" applyBorder="1" applyAlignment="1">
      <alignment wrapText="1"/>
    </xf>
    <xf numFmtId="0" fontId="48" fillId="30" borderId="37" xfId="0" applyFont="1" applyFill="1" applyBorder="1" applyAlignment="1">
      <alignment horizontal="left" vertical="center" wrapText="1"/>
    </xf>
    <xf numFmtId="168" fontId="24" fillId="30" borderId="37" xfId="28" applyNumberFormat="1" applyFont="1" applyFill="1" applyBorder="1" applyAlignment="1">
      <alignment horizontal="center" vertical="center"/>
    </xf>
    <xf numFmtId="172" fontId="24" fillId="30" borderId="37" xfId="28" applyNumberFormat="1" applyFont="1" applyFill="1" applyBorder="1" applyAlignment="1">
      <alignment horizontal="center" vertical="center"/>
    </xf>
    <xf numFmtId="10" fontId="24" fillId="30" borderId="37" xfId="45" applyNumberFormat="1" applyFont="1" applyFill="1" applyBorder="1" applyAlignment="1">
      <alignment horizontal="center" vertical="center"/>
    </xf>
    <xf numFmtId="0" fontId="26" fillId="28" borderId="37" xfId="0" applyFont="1" applyFill="1" applyBorder="1" applyAlignment="1">
      <alignment horizontal="left" vertical="top" wrapText="1"/>
    </xf>
    <xf numFmtId="173" fontId="2" fillId="28" borderId="37" xfId="50" applyNumberFormat="1" applyFill="1" applyBorder="1" applyAlignment="1">
      <alignment horizontal="left" vertical="center"/>
    </xf>
    <xf numFmtId="173" fontId="2" fillId="28" borderId="37" xfId="50" applyNumberFormat="1" applyFill="1" applyBorder="1" applyAlignment="1">
      <alignment horizontal="left" vertical="center" wrapText="1"/>
    </xf>
    <xf numFmtId="0" fontId="34" fillId="0" borderId="22" xfId="0" applyFont="1" applyBorder="1" applyAlignment="1">
      <alignment vertical="center"/>
    </xf>
    <xf numFmtId="172" fontId="34" fillId="27" borderId="37" xfId="28" applyNumberFormat="1" applyFont="1" applyFill="1" applyBorder="1" applyAlignment="1">
      <alignment vertical="top"/>
    </xf>
    <xf numFmtId="168" fontId="38" fillId="27" borderId="37" xfId="28" applyNumberFormat="1" applyFont="1" applyFill="1" applyBorder="1" applyAlignment="1">
      <alignment vertical="center"/>
    </xf>
    <xf numFmtId="166" fontId="38" fillId="0" borderId="0" xfId="28" applyFont="1" applyAlignment="1">
      <alignment vertical="center"/>
    </xf>
    <xf numFmtId="166" fontId="38" fillId="25" borderId="0" xfId="28" applyFont="1" applyFill="1" applyAlignment="1">
      <alignment vertical="center"/>
    </xf>
    <xf numFmtId="168" fontId="38" fillId="28" borderId="38" xfId="28" applyNumberFormat="1" applyFont="1" applyFill="1" applyBorder="1" applyAlignment="1">
      <alignment vertical="center"/>
    </xf>
    <xf numFmtId="165" fontId="38" fillId="28" borderId="38" xfId="32" applyFont="1" applyFill="1" applyBorder="1" applyAlignment="1">
      <alignment vertical="center"/>
    </xf>
    <xf numFmtId="0" fontId="40" fillId="0" borderId="0" xfId="0" applyFont="1" applyAlignment="1">
      <alignment vertical="center"/>
    </xf>
    <xf numFmtId="166" fontId="24" fillId="0" borderId="0" xfId="28" applyFont="1" applyAlignment="1">
      <alignment vertical="center"/>
    </xf>
    <xf numFmtId="166" fontId="23" fillId="0" borderId="0" xfId="28" applyFont="1" applyAlignment="1">
      <alignment vertical="center"/>
    </xf>
    <xf numFmtId="167" fontId="23" fillId="0" borderId="0" xfId="0" applyNumberFormat="1" applyFont="1" applyAlignment="1">
      <alignment vertical="center"/>
    </xf>
    <xf numFmtId="49" fontId="33" fillId="26" borderId="0" xfId="0" applyNumberFormat="1" applyFont="1" applyFill="1" applyAlignment="1">
      <alignment horizontal="left" vertical="center" wrapText="1"/>
    </xf>
    <xf numFmtId="0" fontId="32" fillId="0" borderId="32" xfId="0" applyFont="1" applyBorder="1" applyAlignment="1">
      <alignment horizontal="left" vertical="center"/>
    </xf>
    <xf numFmtId="167" fontId="32" fillId="0" borderId="0" xfId="0" applyNumberFormat="1" applyFont="1" applyAlignment="1">
      <alignment horizontal="left" vertical="center"/>
    </xf>
    <xf numFmtId="0" fontId="34" fillId="32" borderId="0" xfId="0" applyFont="1" applyFill="1" applyAlignment="1">
      <alignment horizontal="left" vertical="center" wrapText="1"/>
    </xf>
    <xf numFmtId="0" fontId="37" fillId="26" borderId="35" xfId="0" applyFont="1" applyFill="1" applyBorder="1" applyAlignment="1">
      <alignment horizontal="left" vertical="center" wrapText="1"/>
    </xf>
    <xf numFmtId="0" fontId="31" fillId="32" borderId="37" xfId="0" applyFont="1" applyFill="1" applyBorder="1" applyAlignment="1">
      <alignment horizontal="left" vertical="center" wrapText="1"/>
    </xf>
    <xf numFmtId="168" fontId="32" fillId="0" borderId="0" xfId="28" applyNumberFormat="1" applyFont="1" applyBorder="1" applyAlignment="1">
      <alignment vertical="center"/>
    </xf>
    <xf numFmtId="165" fontId="38" fillId="26" borderId="37" xfId="32" applyFont="1" applyFill="1" applyBorder="1" applyAlignment="1">
      <alignment horizontal="left" vertical="center" wrapText="1"/>
    </xf>
    <xf numFmtId="168" fontId="38" fillId="0" borderId="24" xfId="28" applyNumberFormat="1" applyFont="1" applyBorder="1" applyAlignment="1">
      <alignment horizontal="left" vertical="center" wrapText="1"/>
    </xf>
    <xf numFmtId="0" fontId="38" fillId="0" borderId="21" xfId="0" applyFont="1" applyBorder="1" applyAlignment="1">
      <alignment horizontal="left" vertical="center" wrapText="1"/>
    </xf>
    <xf numFmtId="165" fontId="31" fillId="32" borderId="37" xfId="32" applyFont="1" applyFill="1" applyBorder="1" applyAlignment="1">
      <alignment horizontal="left" vertical="center" wrapText="1"/>
    </xf>
    <xf numFmtId="168" fontId="38" fillId="25" borderId="37" xfId="28" applyNumberFormat="1" applyFont="1" applyFill="1" applyBorder="1" applyAlignment="1">
      <alignment horizontal="left" vertical="center" wrapText="1"/>
    </xf>
    <xf numFmtId="168" fontId="38" fillId="0" borderId="21" xfId="28" applyNumberFormat="1" applyFont="1" applyBorder="1" applyAlignment="1">
      <alignment horizontal="left" vertical="center" wrapText="1"/>
    </xf>
    <xf numFmtId="168" fontId="31" fillId="25" borderId="23" xfId="28" applyNumberFormat="1" applyFont="1" applyFill="1" applyBorder="1" applyAlignment="1">
      <alignment horizontal="left" vertical="center" wrapText="1"/>
    </xf>
    <xf numFmtId="168" fontId="31" fillId="29" borderId="19" xfId="28" applyNumberFormat="1" applyFont="1" applyFill="1" applyBorder="1" applyAlignment="1">
      <alignment horizontal="left" vertical="center" wrapText="1"/>
    </xf>
    <xf numFmtId="168" fontId="31" fillId="0" borderId="24" xfId="28" applyNumberFormat="1" applyFont="1" applyBorder="1" applyAlignment="1">
      <alignment horizontal="left" vertical="center" wrapText="1"/>
    </xf>
    <xf numFmtId="168" fontId="31" fillId="0" borderId="21" xfId="28" applyNumberFormat="1" applyFont="1" applyBorder="1" applyAlignment="1">
      <alignment horizontal="left" vertical="center" wrapText="1"/>
    </xf>
    <xf numFmtId="0" fontId="39" fillId="33" borderId="24" xfId="0" applyFont="1" applyFill="1" applyBorder="1" applyAlignment="1">
      <alignment horizontal="left" vertical="center" wrapText="1"/>
    </xf>
    <xf numFmtId="168" fontId="31" fillId="25" borderId="19" xfId="28" applyNumberFormat="1" applyFont="1" applyFill="1" applyBorder="1" applyAlignment="1">
      <alignment horizontal="left" vertical="center" wrapText="1"/>
    </xf>
    <xf numFmtId="165" fontId="31" fillId="29" borderId="19" xfId="32" applyFont="1" applyFill="1" applyBorder="1" applyAlignment="1">
      <alignment horizontal="left" vertical="center" wrapText="1"/>
    </xf>
    <xf numFmtId="0" fontId="45" fillId="32" borderId="40" xfId="0" applyFont="1" applyFill="1" applyBorder="1" applyAlignment="1">
      <alignment horizontal="left" vertical="top" wrapText="1"/>
    </xf>
    <xf numFmtId="165" fontId="31" fillId="25" borderId="19" xfId="32" applyFont="1" applyFill="1" applyBorder="1" applyAlignment="1">
      <alignment horizontal="left" vertical="center" wrapText="1"/>
    </xf>
    <xf numFmtId="168" fontId="31" fillId="0" borderId="37" xfId="28" applyNumberFormat="1" applyFont="1" applyBorder="1" applyAlignment="1">
      <alignment horizontal="left" vertical="center" wrapText="1"/>
    </xf>
    <xf numFmtId="168" fontId="31" fillId="32" borderId="37" xfId="28" applyNumberFormat="1" applyFont="1" applyFill="1" applyBorder="1" applyAlignment="1">
      <alignment horizontal="left" vertical="center" wrapText="1"/>
    </xf>
    <xf numFmtId="49" fontId="31" fillId="25" borderId="23" xfId="0" applyNumberFormat="1" applyFont="1" applyFill="1" applyBorder="1" applyAlignment="1">
      <alignment horizontal="left" vertical="center" wrapText="1"/>
    </xf>
    <xf numFmtId="0" fontId="32" fillId="32" borderId="37" xfId="0" applyFont="1" applyFill="1" applyBorder="1" applyAlignment="1">
      <alignment horizontal="left" vertical="top" wrapText="1"/>
    </xf>
    <xf numFmtId="166" fontId="31" fillId="0" borderId="37" xfId="28" applyFont="1" applyBorder="1" applyAlignment="1">
      <alignment horizontal="left" vertical="center" wrapText="1"/>
    </xf>
    <xf numFmtId="168" fontId="38" fillId="32" borderId="37" xfId="28" applyNumberFormat="1" applyFont="1" applyFill="1" applyBorder="1" applyAlignment="1">
      <alignment horizontal="left" vertical="center" wrapText="1"/>
    </xf>
    <xf numFmtId="165" fontId="38" fillId="0" borderId="37" xfId="32" applyFont="1" applyBorder="1" applyAlignment="1">
      <alignment horizontal="left" vertical="center" wrapText="1"/>
    </xf>
    <xf numFmtId="166" fontId="40" fillId="26" borderId="37" xfId="28" applyFont="1" applyFill="1" applyBorder="1" applyAlignment="1">
      <alignment horizontal="left" vertical="center" wrapText="1"/>
    </xf>
    <xf numFmtId="166" fontId="24" fillId="26" borderId="0" xfId="28" applyFont="1" applyFill="1" applyAlignment="1">
      <alignment horizontal="left" vertical="center" wrapText="1"/>
    </xf>
    <xf numFmtId="166" fontId="42" fillId="26" borderId="0" xfId="28" applyFont="1" applyFill="1" applyAlignment="1">
      <alignment horizontal="left" vertical="center" wrapText="1"/>
    </xf>
    <xf numFmtId="0" fontId="42" fillId="26" borderId="0" xfId="0" applyFont="1" applyFill="1" applyAlignment="1">
      <alignment horizontal="left" vertical="center" wrapText="1"/>
    </xf>
    <xf numFmtId="0" fontId="32" fillId="28" borderId="19" xfId="0" applyFont="1" applyFill="1" applyBorder="1" applyAlignment="1">
      <alignment vertical="top" wrapText="1"/>
    </xf>
    <xf numFmtId="0" fontId="31" fillId="0" borderId="32" xfId="0" applyFont="1" applyBorder="1" applyAlignment="1">
      <alignment horizontal="left" vertical="center" wrapText="1"/>
    </xf>
    <xf numFmtId="0" fontId="34" fillId="34" borderId="15" xfId="0" applyFont="1" applyFill="1" applyBorder="1" applyAlignment="1">
      <alignment horizontal="center" vertical="center"/>
    </xf>
    <xf numFmtId="0" fontId="38" fillId="35" borderId="33" xfId="0" applyFont="1" applyFill="1" applyBorder="1" applyAlignment="1">
      <alignment horizontal="center" vertical="center"/>
    </xf>
    <xf numFmtId="165" fontId="23" fillId="0" borderId="0" xfId="0" applyNumberFormat="1" applyFont="1" applyAlignment="1">
      <alignment vertical="center"/>
    </xf>
    <xf numFmtId="166" fontId="24" fillId="0" borderId="0" xfId="28" applyFont="1" applyAlignment="1">
      <alignment horizontal="center" vertical="center"/>
    </xf>
    <xf numFmtId="168" fontId="44" fillId="28" borderId="37" xfId="28" applyNumberFormat="1" applyFont="1" applyFill="1" applyBorder="1" applyAlignment="1">
      <alignment horizontal="left" vertical="center"/>
    </xf>
    <xf numFmtId="172" fontId="44" fillId="28" borderId="37" xfId="32" applyNumberFormat="1" applyFont="1" applyFill="1" applyBorder="1" applyAlignment="1">
      <alignment horizontal="left" vertical="center"/>
    </xf>
    <xf numFmtId="10" fontId="44" fillId="28" borderId="37" xfId="45" applyNumberFormat="1" applyFont="1" applyFill="1" applyBorder="1" applyAlignment="1">
      <alignment horizontal="left" vertical="center"/>
    </xf>
    <xf numFmtId="165" fontId="38" fillId="27" borderId="37" xfId="32" applyFont="1" applyFill="1" applyBorder="1" applyAlignment="1">
      <alignment horizontal="left" vertical="center"/>
    </xf>
    <xf numFmtId="168" fontId="32" fillId="0" borderId="0" xfId="28" applyNumberFormat="1" applyFont="1" applyBorder="1" applyAlignment="1">
      <alignment horizontal="left" vertical="center"/>
    </xf>
    <xf numFmtId="165" fontId="38" fillId="32" borderId="37" xfId="32" applyFont="1" applyFill="1" applyBorder="1" applyAlignment="1">
      <alignment horizontal="left" vertical="center"/>
    </xf>
    <xf numFmtId="0" fontId="39" fillId="32" borderId="37" xfId="0" applyFont="1" applyFill="1" applyBorder="1" applyAlignment="1">
      <alignment horizontal="left" vertical="center" wrapText="1"/>
    </xf>
    <xf numFmtId="165" fontId="31" fillId="34" borderId="37" xfId="32" applyFont="1" applyFill="1" applyBorder="1" applyAlignment="1">
      <alignment horizontal="left" vertical="center" wrapText="1"/>
    </xf>
    <xf numFmtId="166" fontId="38" fillId="0" borderId="24" xfId="28" applyFont="1" applyBorder="1" applyAlignment="1">
      <alignment horizontal="left" vertical="center" wrapText="1"/>
    </xf>
    <xf numFmtId="166" fontId="38" fillId="25" borderId="24" xfId="28" applyFont="1" applyFill="1" applyBorder="1" applyAlignment="1">
      <alignment horizontal="left" vertical="center" wrapText="1"/>
    </xf>
    <xf numFmtId="0" fontId="50" fillId="28" borderId="37" xfId="0" applyFont="1" applyFill="1" applyBorder="1" applyAlignment="1">
      <alignment horizontal="left" vertical="center" wrapText="1"/>
    </xf>
    <xf numFmtId="0" fontId="26" fillId="30" borderId="37" xfId="0" applyFont="1" applyFill="1" applyBorder="1" applyAlignment="1">
      <alignment horizontal="left" vertical="top" wrapText="1"/>
    </xf>
    <xf numFmtId="168" fontId="23" fillId="30" borderId="37" xfId="28" applyNumberFormat="1" applyFont="1" applyFill="1" applyBorder="1" applyAlignment="1">
      <alignment horizontal="center" vertical="center"/>
    </xf>
    <xf numFmtId="172" fontId="23" fillId="30" borderId="37" xfId="28" applyNumberFormat="1" applyFont="1" applyFill="1" applyBorder="1" applyAlignment="1">
      <alignment horizontal="center" vertical="center"/>
    </xf>
    <xf numFmtId="10" fontId="23" fillId="30" borderId="37" xfId="45" applyNumberFormat="1" applyFont="1" applyFill="1" applyBorder="1" applyAlignment="1">
      <alignment horizontal="center" vertical="center"/>
    </xf>
    <xf numFmtId="0" fontId="51" fillId="30" borderId="37" xfId="0" applyFont="1" applyFill="1" applyBorder="1" applyAlignment="1">
      <alignment horizontal="left" vertical="center" wrapText="1"/>
    </xf>
    <xf numFmtId="0" fontId="52" fillId="28" borderId="37" xfId="0" applyFont="1" applyFill="1" applyBorder="1" applyAlignment="1">
      <alignment horizontal="left" vertical="center" wrapText="1"/>
    </xf>
    <xf numFmtId="0" fontId="26" fillId="28" borderId="37" xfId="0" applyFont="1" applyFill="1" applyBorder="1" applyAlignment="1">
      <alignment horizontal="center"/>
    </xf>
    <xf numFmtId="165" fontId="26" fillId="28" borderId="37" xfId="32" applyFont="1" applyFill="1" applyBorder="1" applyAlignment="1">
      <alignment horizontal="right"/>
    </xf>
    <xf numFmtId="9" fontId="26" fillId="28" borderId="37" xfId="0" applyNumberFormat="1" applyFont="1" applyFill="1" applyBorder="1" applyAlignment="1">
      <alignment horizontal="center"/>
    </xf>
    <xf numFmtId="173" fontId="52" fillId="28" borderId="37" xfId="50" applyNumberFormat="1" applyFont="1" applyFill="1" applyBorder="1" applyAlignment="1">
      <alignment horizontal="left" vertical="top"/>
    </xf>
    <xf numFmtId="172" fontId="26" fillId="28" borderId="37" xfId="28" applyNumberFormat="1" applyFont="1" applyFill="1" applyBorder="1" applyAlignment="1">
      <alignment horizontal="center" vertical="center"/>
    </xf>
    <xf numFmtId="165" fontId="38" fillId="34" borderId="37" xfId="32" applyFont="1" applyFill="1" applyBorder="1" applyAlignment="1">
      <alignment horizontal="center" vertical="center"/>
    </xf>
    <xf numFmtId="166" fontId="38" fillId="0" borderId="19" xfId="28" applyFont="1" applyBorder="1" applyAlignment="1">
      <alignment vertical="center"/>
    </xf>
    <xf numFmtId="0" fontId="45" fillId="32" borderId="37" xfId="0" applyFont="1" applyFill="1" applyBorder="1" applyAlignment="1">
      <alignment horizontal="left" vertical="top" wrapText="1"/>
    </xf>
    <xf numFmtId="170" fontId="26" fillId="0" borderId="11" xfId="28" applyNumberFormat="1" applyFont="1" applyFill="1" applyBorder="1" applyAlignment="1">
      <alignment horizontal="left" vertical="top"/>
    </xf>
    <xf numFmtId="14" fontId="26" fillId="0" borderId="11" xfId="28" applyNumberFormat="1" applyFont="1" applyBorder="1" applyAlignment="1">
      <alignment horizontal="left" vertical="top"/>
    </xf>
    <xf numFmtId="0" fontId="44" fillId="28" borderId="38" xfId="0" applyFont="1" applyFill="1" applyBorder="1" applyAlignment="1">
      <alignment horizontal="left" vertical="top" wrapText="1"/>
    </xf>
    <xf numFmtId="0" fontId="26" fillId="28" borderId="38" xfId="0" applyFont="1" applyFill="1" applyBorder="1" applyAlignment="1">
      <alignment vertical="center" wrapText="1"/>
    </xf>
    <xf numFmtId="0" fontId="44" fillId="28" borderId="38" xfId="0" applyFont="1" applyFill="1" applyBorder="1" applyAlignment="1">
      <alignment horizontal="left" vertical="center" wrapText="1"/>
    </xf>
    <xf numFmtId="0" fontId="46" fillId="28" borderId="38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26" fillId="37" borderId="16" xfId="42" quotePrefix="1" applyFont="1" applyFill="1" applyBorder="1" applyAlignment="1">
      <alignment horizontal="center" vertical="center"/>
    </xf>
    <xf numFmtId="168" fontId="26" fillId="37" borderId="30" xfId="28" applyNumberFormat="1" applyFont="1" applyFill="1" applyBorder="1" applyAlignment="1">
      <alignment vertical="center"/>
    </xf>
    <xf numFmtId="0" fontId="29" fillId="0" borderId="33" xfId="0" applyFont="1" applyFill="1" applyBorder="1" applyAlignment="1">
      <alignment vertical="center" wrapText="1"/>
    </xf>
    <xf numFmtId="0" fontId="29" fillId="0" borderId="38" xfId="0" applyFont="1" applyFill="1" applyBorder="1" applyAlignment="1">
      <alignment vertical="center" wrapText="1"/>
    </xf>
    <xf numFmtId="0" fontId="49" fillId="37" borderId="37" xfId="0" applyFont="1" applyFill="1" applyBorder="1" applyAlignment="1">
      <alignment vertical="center"/>
    </xf>
    <xf numFmtId="165" fontId="49" fillId="37" borderId="37" xfId="32" applyFont="1" applyFill="1" applyBorder="1" applyAlignment="1">
      <alignment vertical="center"/>
    </xf>
    <xf numFmtId="165" fontId="34" fillId="32" borderId="37" xfId="32" applyFont="1" applyFill="1" applyBorder="1" applyAlignment="1">
      <alignment vertical="top"/>
    </xf>
    <xf numFmtId="0" fontId="31" fillId="0" borderId="33" xfId="0" applyFont="1" applyBorder="1" applyAlignment="1">
      <alignment horizontal="left" vertical="center" wrapText="1"/>
    </xf>
    <xf numFmtId="0" fontId="31" fillId="0" borderId="38" xfId="0" applyFont="1" applyBorder="1" applyAlignment="1">
      <alignment horizontal="left" vertical="center" wrapText="1"/>
    </xf>
    <xf numFmtId="0" fontId="48" fillId="30" borderId="36" xfId="0" applyFont="1" applyFill="1" applyBorder="1" applyAlignment="1">
      <alignment horizontal="left" vertical="center" wrapText="1"/>
    </xf>
    <xf numFmtId="0" fontId="48" fillId="30" borderId="33" xfId="0" applyFont="1" applyFill="1" applyBorder="1" applyAlignment="1">
      <alignment horizontal="left" vertical="center" wrapText="1"/>
    </xf>
    <xf numFmtId="0" fontId="48" fillId="30" borderId="38" xfId="0" applyFont="1" applyFill="1" applyBorder="1" applyAlignment="1">
      <alignment horizontal="left" vertical="center" wrapText="1"/>
    </xf>
    <xf numFmtId="0" fontId="34" fillId="34" borderId="20" xfId="0" applyFont="1" applyFill="1" applyBorder="1" applyAlignment="1">
      <alignment horizontal="center" vertical="center"/>
    </xf>
    <xf numFmtId="0" fontId="34" fillId="34" borderId="15" xfId="0" applyFont="1" applyFill="1" applyBorder="1" applyAlignment="1">
      <alignment horizontal="center" vertical="center"/>
    </xf>
    <xf numFmtId="0" fontId="34" fillId="34" borderId="21" xfId="0" applyFont="1" applyFill="1" applyBorder="1" applyAlignment="1">
      <alignment horizontal="center" vertical="center"/>
    </xf>
    <xf numFmtId="0" fontId="38" fillId="35" borderId="36" xfId="0" applyFont="1" applyFill="1" applyBorder="1" applyAlignment="1">
      <alignment horizontal="center" vertical="center"/>
    </xf>
    <xf numFmtId="0" fontId="38" fillId="35" borderId="3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49" fontId="28" fillId="31" borderId="15" xfId="0" applyNumberFormat="1" applyFont="1" applyFill="1" applyBorder="1" applyAlignment="1">
      <alignment horizontal="center" vertical="center"/>
    </xf>
    <xf numFmtId="0" fontId="34" fillId="27" borderId="26" xfId="0" applyFont="1" applyFill="1" applyBorder="1" applyAlignment="1">
      <alignment horizontal="center" vertical="center" wrapText="1"/>
    </xf>
    <xf numFmtId="0" fontId="34" fillId="27" borderId="27" xfId="0" applyFont="1" applyFill="1" applyBorder="1" applyAlignment="1">
      <alignment horizontal="center" vertical="center" wrapText="1"/>
    </xf>
    <xf numFmtId="0" fontId="34" fillId="27" borderId="28" xfId="0" applyFont="1" applyFill="1" applyBorder="1" applyAlignment="1">
      <alignment horizontal="center" vertical="center" wrapText="1"/>
    </xf>
    <xf numFmtId="0" fontId="34" fillId="32" borderId="31" xfId="0" applyFont="1" applyFill="1" applyBorder="1" applyAlignment="1">
      <alignment horizontal="left" vertical="center" wrapText="1"/>
    </xf>
    <xf numFmtId="0" fontId="34" fillId="32" borderId="29" xfId="0" applyFont="1" applyFill="1" applyBorder="1" applyAlignment="1">
      <alignment horizontal="left" vertical="center" wrapText="1"/>
    </xf>
    <xf numFmtId="0" fontId="34" fillId="27" borderId="26" xfId="0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right" vertical="center"/>
    </xf>
    <xf numFmtId="0" fontId="31" fillId="0" borderId="32" xfId="0" applyFont="1" applyBorder="1" applyAlignment="1">
      <alignment horizontal="right" vertical="center"/>
    </xf>
    <xf numFmtId="0" fontId="25" fillId="0" borderId="10" xfId="42" applyFont="1" applyBorder="1" applyAlignment="1">
      <alignment horizontal="left" vertical="center"/>
    </xf>
    <xf numFmtId="0" fontId="25" fillId="0" borderId="11" xfId="42" applyFont="1" applyBorder="1" applyAlignment="1">
      <alignment horizontal="left" vertical="center"/>
    </xf>
    <xf numFmtId="49" fontId="28" fillId="0" borderId="15" xfId="42" applyNumberFormat="1" applyFont="1" applyBorder="1" applyAlignment="1">
      <alignment horizontal="center" vertical="center"/>
    </xf>
    <xf numFmtId="49" fontId="25" fillId="0" borderId="0" xfId="42" applyNumberFormat="1" applyFont="1" applyAlignment="1">
      <alignment horizontal="left" vertical="center"/>
    </xf>
    <xf numFmtId="166" fontId="26" fillId="0" borderId="15" xfId="28" applyFont="1" applyFill="1" applyBorder="1" applyAlignment="1">
      <alignment horizontal="left" vertical="top"/>
    </xf>
  </cellXfs>
  <cellStyles count="5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48" builtinId="11" customBuiltin="1"/>
    <cellStyle name="Calcul" xfId="26" builtinId="22" customBuiltin="1"/>
    <cellStyle name="Cellule liée" xfId="40" builtinId="24" customBuiltin="1"/>
    <cellStyle name="Comma 2" xfId="29" xr:uid="{00000000-0005-0000-0000-00001B000000}"/>
    <cellStyle name="Comma 3" xfId="30" xr:uid="{00000000-0005-0000-0000-00001C000000}"/>
    <cellStyle name="Comma 4" xfId="31" xr:uid="{00000000-0005-0000-0000-00001D000000}"/>
    <cellStyle name="Entrée" xfId="39" builtinId="20" customBuiltin="1"/>
    <cellStyle name="Insatisfaisant" xfId="25" builtinId="27" customBuiltin="1"/>
    <cellStyle name="Milliers" xfId="28" builtinId="3"/>
    <cellStyle name="Milliers [0]" xfId="49" builtinId="6"/>
    <cellStyle name="Milliers 2" xfId="51" xr:uid="{00000000-0005-0000-0000-000023000000}"/>
    <cellStyle name="Monétaire" xfId="32" builtinId="4"/>
    <cellStyle name="Monétaire 2" xfId="53" xr:uid="{00000000-0005-0000-0000-000025000000}"/>
    <cellStyle name="Neutre" xfId="41" builtinId="28" customBuiltin="1"/>
    <cellStyle name="Normal" xfId="0" builtinId="0"/>
    <cellStyle name="Normal 2" xfId="42" xr:uid="{00000000-0005-0000-0000-000028000000}"/>
    <cellStyle name="Normal 2 2" xfId="50" xr:uid="{00000000-0005-0000-0000-000029000000}"/>
    <cellStyle name="Note" xfId="43" builtinId="10" customBuiltin="1"/>
    <cellStyle name="Pourcentage" xfId="45" builtinId="5"/>
    <cellStyle name="Pourcentage 2" xfId="52" xr:uid="{00000000-0005-0000-0000-00002B000000}"/>
    <cellStyle name="Satisfaisant" xfId="34" builtinId="26" customBuiltin="1"/>
    <cellStyle name="Sortie" xfId="44" builtinId="21" customBuiltin="1"/>
    <cellStyle name="Texte explicatif" xfId="33" builtinId="53" customBuiltin="1"/>
    <cellStyle name="Titre" xfId="46" builtinId="15" customBuiltin="1"/>
    <cellStyle name="Titre 1" xfId="35" builtinId="16" customBuiltin="1"/>
    <cellStyle name="Titre 2" xfId="36" builtinId="17" customBuiltin="1"/>
    <cellStyle name="Titre 3" xfId="37" builtinId="18" customBuiltin="1"/>
    <cellStyle name="Titre 4" xfId="38" builtinId="19" customBuiltin="1"/>
    <cellStyle name="Total" xfId="47" builtinId="25" customBuiltin="1"/>
    <cellStyle name="Vérification" xfId="2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Chibashimba/AppData/Local/Microsoft/Windows/INetCache/Content.Outlook/Z70FHLPD/Proposition%20budget_FY24_Education%20est%20la%20r&#233;ponse%20de%20USAID%20CDJP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udget Amendment"/>
      <sheetName val="Planning Budget Projection"/>
      <sheetName val="Summary Budget"/>
      <sheetName val="SFR"/>
      <sheetName val="Advance Request Form"/>
      <sheetName val="SFR Instructions"/>
      <sheetName val="Haut Uele"/>
      <sheetName val="Bas Uele"/>
      <sheetName val="Feuil1"/>
      <sheetName val="Feuil2"/>
    </sheetNames>
    <sheetDataSet>
      <sheetData sheetId="0" refreshError="1"/>
      <sheetData sheetId="1" refreshError="1"/>
      <sheetData sheetId="2" refreshError="1">
        <row r="11">
          <cell r="G11">
            <v>0</v>
          </cell>
        </row>
        <row r="13">
          <cell r="G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64"/>
  <sheetViews>
    <sheetView tabSelected="1" topLeftCell="A3" zoomScale="45" zoomScaleNormal="45" workbookViewId="0">
      <selection activeCell="O11" sqref="O11"/>
    </sheetView>
  </sheetViews>
  <sheetFormatPr baseColWidth="10" defaultColWidth="9.140625" defaultRowHeight="12.75" x14ac:dyDescent="0.2"/>
  <cols>
    <col min="1" max="1" width="8.85546875" style="3" customWidth="1"/>
    <col min="2" max="2" width="9.140625" style="4"/>
    <col min="3" max="3" width="10" style="3" customWidth="1"/>
    <col min="4" max="4" width="42.5703125" style="3" customWidth="1"/>
    <col min="5" max="5" width="15.85546875" style="3" customWidth="1"/>
    <col min="6" max="6" width="14.5703125" style="3" customWidth="1"/>
    <col min="7" max="7" width="17.5703125" style="3" customWidth="1"/>
    <col min="8" max="8" width="15.85546875" style="3" customWidth="1"/>
    <col min="9" max="9" width="25.5703125" style="3" customWidth="1"/>
    <col min="10" max="10" width="15.28515625" style="3" customWidth="1"/>
    <col min="11" max="11" width="26.85546875" style="3" customWidth="1"/>
    <col min="12" max="12" width="89.140625" style="309" customWidth="1"/>
    <col min="13" max="13" width="25.140625" style="133" bestFit="1" customWidth="1"/>
    <col min="14" max="14" width="17.140625" style="134" customWidth="1"/>
    <col min="15" max="15" width="21" style="6" customWidth="1"/>
    <col min="16" max="45" width="11.42578125" style="6" customWidth="1"/>
    <col min="46" max="257" width="9.140625" style="3"/>
    <col min="258" max="258" width="8.85546875" style="3" customWidth="1"/>
    <col min="259" max="260" width="13.140625" style="3" customWidth="1"/>
    <col min="261" max="261" width="54.140625" style="3" customWidth="1"/>
    <col min="262" max="262" width="12.85546875" style="3" customWidth="1"/>
    <col min="263" max="263" width="14.85546875" style="3" customWidth="1"/>
    <col min="264" max="264" width="11.5703125" style="3" customWidth="1"/>
    <col min="265" max="265" width="20.140625" style="3" customWidth="1"/>
    <col min="266" max="266" width="12.42578125" style="3" customWidth="1"/>
    <col min="267" max="267" width="23.140625" style="3" customWidth="1"/>
    <col min="268" max="268" width="78.5703125" style="3" customWidth="1"/>
    <col min="269" max="269" width="25.140625" style="3" bestFit="1" customWidth="1"/>
    <col min="270" max="270" width="17.140625" style="3" customWidth="1"/>
    <col min="271" max="271" width="12.140625" style="3" customWidth="1"/>
    <col min="272" max="301" width="11.42578125" style="3" customWidth="1"/>
    <col min="302" max="513" width="9.140625" style="3"/>
    <col min="514" max="514" width="8.85546875" style="3" customWidth="1"/>
    <col min="515" max="516" width="13.140625" style="3" customWidth="1"/>
    <col min="517" max="517" width="54.140625" style="3" customWidth="1"/>
    <col min="518" max="518" width="12.85546875" style="3" customWidth="1"/>
    <col min="519" max="519" width="14.85546875" style="3" customWidth="1"/>
    <col min="520" max="520" width="11.5703125" style="3" customWidth="1"/>
    <col min="521" max="521" width="20.140625" style="3" customWidth="1"/>
    <col min="522" max="522" width="12.42578125" style="3" customWidth="1"/>
    <col min="523" max="523" width="23.140625" style="3" customWidth="1"/>
    <col min="524" max="524" width="78.5703125" style="3" customWidth="1"/>
    <col min="525" max="525" width="25.140625" style="3" bestFit="1" customWidth="1"/>
    <col min="526" max="526" width="17.140625" style="3" customWidth="1"/>
    <col min="527" max="527" width="12.140625" style="3" customWidth="1"/>
    <col min="528" max="557" width="11.42578125" style="3" customWidth="1"/>
    <col min="558" max="769" width="9.140625" style="3"/>
    <col min="770" max="770" width="8.85546875" style="3" customWidth="1"/>
    <col min="771" max="772" width="13.140625" style="3" customWidth="1"/>
    <col min="773" max="773" width="54.140625" style="3" customWidth="1"/>
    <col min="774" max="774" width="12.85546875" style="3" customWidth="1"/>
    <col min="775" max="775" width="14.85546875" style="3" customWidth="1"/>
    <col min="776" max="776" width="11.5703125" style="3" customWidth="1"/>
    <col min="777" max="777" width="20.140625" style="3" customWidth="1"/>
    <col min="778" max="778" width="12.42578125" style="3" customWidth="1"/>
    <col min="779" max="779" width="23.140625" style="3" customWidth="1"/>
    <col min="780" max="780" width="78.5703125" style="3" customWidth="1"/>
    <col min="781" max="781" width="25.140625" style="3" bestFit="1" customWidth="1"/>
    <col min="782" max="782" width="17.140625" style="3" customWidth="1"/>
    <col min="783" max="783" width="12.140625" style="3" customWidth="1"/>
    <col min="784" max="813" width="11.42578125" style="3" customWidth="1"/>
    <col min="814" max="1025" width="9.140625" style="3"/>
    <col min="1026" max="1026" width="8.85546875" style="3" customWidth="1"/>
    <col min="1027" max="1028" width="13.140625" style="3" customWidth="1"/>
    <col min="1029" max="1029" width="54.140625" style="3" customWidth="1"/>
    <col min="1030" max="1030" width="12.85546875" style="3" customWidth="1"/>
    <col min="1031" max="1031" width="14.85546875" style="3" customWidth="1"/>
    <col min="1032" max="1032" width="11.5703125" style="3" customWidth="1"/>
    <col min="1033" max="1033" width="20.140625" style="3" customWidth="1"/>
    <col min="1034" max="1034" width="12.42578125" style="3" customWidth="1"/>
    <col min="1035" max="1035" width="23.140625" style="3" customWidth="1"/>
    <col min="1036" max="1036" width="78.5703125" style="3" customWidth="1"/>
    <col min="1037" max="1037" width="25.140625" style="3" bestFit="1" customWidth="1"/>
    <col min="1038" max="1038" width="17.140625" style="3" customWidth="1"/>
    <col min="1039" max="1039" width="12.140625" style="3" customWidth="1"/>
    <col min="1040" max="1069" width="11.42578125" style="3" customWidth="1"/>
    <col min="1070" max="1281" width="9.140625" style="3"/>
    <col min="1282" max="1282" width="8.85546875" style="3" customWidth="1"/>
    <col min="1283" max="1284" width="13.140625" style="3" customWidth="1"/>
    <col min="1285" max="1285" width="54.140625" style="3" customWidth="1"/>
    <col min="1286" max="1286" width="12.85546875" style="3" customWidth="1"/>
    <col min="1287" max="1287" width="14.85546875" style="3" customWidth="1"/>
    <col min="1288" max="1288" width="11.5703125" style="3" customWidth="1"/>
    <col min="1289" max="1289" width="20.140625" style="3" customWidth="1"/>
    <col min="1290" max="1290" width="12.42578125" style="3" customWidth="1"/>
    <col min="1291" max="1291" width="23.140625" style="3" customWidth="1"/>
    <col min="1292" max="1292" width="78.5703125" style="3" customWidth="1"/>
    <col min="1293" max="1293" width="25.140625" style="3" bestFit="1" customWidth="1"/>
    <col min="1294" max="1294" width="17.140625" style="3" customWidth="1"/>
    <col min="1295" max="1295" width="12.140625" style="3" customWidth="1"/>
    <col min="1296" max="1325" width="11.42578125" style="3" customWidth="1"/>
    <col min="1326" max="1537" width="9.140625" style="3"/>
    <col min="1538" max="1538" width="8.85546875" style="3" customWidth="1"/>
    <col min="1539" max="1540" width="13.140625" style="3" customWidth="1"/>
    <col min="1541" max="1541" width="54.140625" style="3" customWidth="1"/>
    <col min="1542" max="1542" width="12.85546875" style="3" customWidth="1"/>
    <col min="1543" max="1543" width="14.85546875" style="3" customWidth="1"/>
    <col min="1544" max="1544" width="11.5703125" style="3" customWidth="1"/>
    <col min="1545" max="1545" width="20.140625" style="3" customWidth="1"/>
    <col min="1546" max="1546" width="12.42578125" style="3" customWidth="1"/>
    <col min="1547" max="1547" width="23.140625" style="3" customWidth="1"/>
    <col min="1548" max="1548" width="78.5703125" style="3" customWidth="1"/>
    <col min="1549" max="1549" width="25.140625" style="3" bestFit="1" customWidth="1"/>
    <col min="1550" max="1550" width="17.140625" style="3" customWidth="1"/>
    <col min="1551" max="1551" width="12.140625" style="3" customWidth="1"/>
    <col min="1552" max="1581" width="11.42578125" style="3" customWidth="1"/>
    <col min="1582" max="1793" width="9.140625" style="3"/>
    <col min="1794" max="1794" width="8.85546875" style="3" customWidth="1"/>
    <col min="1795" max="1796" width="13.140625" style="3" customWidth="1"/>
    <col min="1797" max="1797" width="54.140625" style="3" customWidth="1"/>
    <col min="1798" max="1798" width="12.85546875" style="3" customWidth="1"/>
    <col min="1799" max="1799" width="14.85546875" style="3" customWidth="1"/>
    <col min="1800" max="1800" width="11.5703125" style="3" customWidth="1"/>
    <col min="1801" max="1801" width="20.140625" style="3" customWidth="1"/>
    <col min="1802" max="1802" width="12.42578125" style="3" customWidth="1"/>
    <col min="1803" max="1803" width="23.140625" style="3" customWidth="1"/>
    <col min="1804" max="1804" width="78.5703125" style="3" customWidth="1"/>
    <col min="1805" max="1805" width="25.140625" style="3" bestFit="1" customWidth="1"/>
    <col min="1806" max="1806" width="17.140625" style="3" customWidth="1"/>
    <col min="1807" max="1807" width="12.140625" style="3" customWidth="1"/>
    <col min="1808" max="1837" width="11.42578125" style="3" customWidth="1"/>
    <col min="1838" max="2049" width="9.140625" style="3"/>
    <col min="2050" max="2050" width="8.85546875" style="3" customWidth="1"/>
    <col min="2051" max="2052" width="13.140625" style="3" customWidth="1"/>
    <col min="2053" max="2053" width="54.140625" style="3" customWidth="1"/>
    <col min="2054" max="2054" width="12.85546875" style="3" customWidth="1"/>
    <col min="2055" max="2055" width="14.85546875" style="3" customWidth="1"/>
    <col min="2056" max="2056" width="11.5703125" style="3" customWidth="1"/>
    <col min="2057" max="2057" width="20.140625" style="3" customWidth="1"/>
    <col min="2058" max="2058" width="12.42578125" style="3" customWidth="1"/>
    <col min="2059" max="2059" width="23.140625" style="3" customWidth="1"/>
    <col min="2060" max="2060" width="78.5703125" style="3" customWidth="1"/>
    <col min="2061" max="2061" width="25.140625" style="3" bestFit="1" customWidth="1"/>
    <col min="2062" max="2062" width="17.140625" style="3" customWidth="1"/>
    <col min="2063" max="2063" width="12.140625" style="3" customWidth="1"/>
    <col min="2064" max="2093" width="11.42578125" style="3" customWidth="1"/>
    <col min="2094" max="2305" width="9.140625" style="3"/>
    <col min="2306" max="2306" width="8.85546875" style="3" customWidth="1"/>
    <col min="2307" max="2308" width="13.140625" style="3" customWidth="1"/>
    <col min="2309" max="2309" width="54.140625" style="3" customWidth="1"/>
    <col min="2310" max="2310" width="12.85546875" style="3" customWidth="1"/>
    <col min="2311" max="2311" width="14.85546875" style="3" customWidth="1"/>
    <col min="2312" max="2312" width="11.5703125" style="3" customWidth="1"/>
    <col min="2313" max="2313" width="20.140625" style="3" customWidth="1"/>
    <col min="2314" max="2314" width="12.42578125" style="3" customWidth="1"/>
    <col min="2315" max="2315" width="23.140625" style="3" customWidth="1"/>
    <col min="2316" max="2316" width="78.5703125" style="3" customWidth="1"/>
    <col min="2317" max="2317" width="25.140625" style="3" bestFit="1" customWidth="1"/>
    <col min="2318" max="2318" width="17.140625" style="3" customWidth="1"/>
    <col min="2319" max="2319" width="12.140625" style="3" customWidth="1"/>
    <col min="2320" max="2349" width="11.42578125" style="3" customWidth="1"/>
    <col min="2350" max="2561" width="9.140625" style="3"/>
    <col min="2562" max="2562" width="8.85546875" style="3" customWidth="1"/>
    <col min="2563" max="2564" width="13.140625" style="3" customWidth="1"/>
    <col min="2565" max="2565" width="54.140625" style="3" customWidth="1"/>
    <col min="2566" max="2566" width="12.85546875" style="3" customWidth="1"/>
    <col min="2567" max="2567" width="14.85546875" style="3" customWidth="1"/>
    <col min="2568" max="2568" width="11.5703125" style="3" customWidth="1"/>
    <col min="2569" max="2569" width="20.140625" style="3" customWidth="1"/>
    <col min="2570" max="2570" width="12.42578125" style="3" customWidth="1"/>
    <col min="2571" max="2571" width="23.140625" style="3" customWidth="1"/>
    <col min="2572" max="2572" width="78.5703125" style="3" customWidth="1"/>
    <col min="2573" max="2573" width="25.140625" style="3" bestFit="1" customWidth="1"/>
    <col min="2574" max="2574" width="17.140625" style="3" customWidth="1"/>
    <col min="2575" max="2575" width="12.140625" style="3" customWidth="1"/>
    <col min="2576" max="2605" width="11.42578125" style="3" customWidth="1"/>
    <col min="2606" max="2817" width="9.140625" style="3"/>
    <col min="2818" max="2818" width="8.85546875" style="3" customWidth="1"/>
    <col min="2819" max="2820" width="13.140625" style="3" customWidth="1"/>
    <col min="2821" max="2821" width="54.140625" style="3" customWidth="1"/>
    <col min="2822" max="2822" width="12.85546875" style="3" customWidth="1"/>
    <col min="2823" max="2823" width="14.85546875" style="3" customWidth="1"/>
    <col min="2824" max="2824" width="11.5703125" style="3" customWidth="1"/>
    <col min="2825" max="2825" width="20.140625" style="3" customWidth="1"/>
    <col min="2826" max="2826" width="12.42578125" style="3" customWidth="1"/>
    <col min="2827" max="2827" width="23.140625" style="3" customWidth="1"/>
    <col min="2828" max="2828" width="78.5703125" style="3" customWidth="1"/>
    <col min="2829" max="2829" width="25.140625" style="3" bestFit="1" customWidth="1"/>
    <col min="2830" max="2830" width="17.140625" style="3" customWidth="1"/>
    <col min="2831" max="2831" width="12.140625" style="3" customWidth="1"/>
    <col min="2832" max="2861" width="11.42578125" style="3" customWidth="1"/>
    <col min="2862" max="3073" width="9.140625" style="3"/>
    <col min="3074" max="3074" width="8.85546875" style="3" customWidth="1"/>
    <col min="3075" max="3076" width="13.140625" style="3" customWidth="1"/>
    <col min="3077" max="3077" width="54.140625" style="3" customWidth="1"/>
    <col min="3078" max="3078" width="12.85546875" style="3" customWidth="1"/>
    <col min="3079" max="3079" width="14.85546875" style="3" customWidth="1"/>
    <col min="3080" max="3080" width="11.5703125" style="3" customWidth="1"/>
    <col min="3081" max="3081" width="20.140625" style="3" customWidth="1"/>
    <col min="3082" max="3082" width="12.42578125" style="3" customWidth="1"/>
    <col min="3083" max="3083" width="23.140625" style="3" customWidth="1"/>
    <col min="3084" max="3084" width="78.5703125" style="3" customWidth="1"/>
    <col min="3085" max="3085" width="25.140625" style="3" bestFit="1" customWidth="1"/>
    <col min="3086" max="3086" width="17.140625" style="3" customWidth="1"/>
    <col min="3087" max="3087" width="12.140625" style="3" customWidth="1"/>
    <col min="3088" max="3117" width="11.42578125" style="3" customWidth="1"/>
    <col min="3118" max="3329" width="9.140625" style="3"/>
    <col min="3330" max="3330" width="8.85546875" style="3" customWidth="1"/>
    <col min="3331" max="3332" width="13.140625" style="3" customWidth="1"/>
    <col min="3333" max="3333" width="54.140625" style="3" customWidth="1"/>
    <col min="3334" max="3334" width="12.85546875" style="3" customWidth="1"/>
    <col min="3335" max="3335" width="14.85546875" style="3" customWidth="1"/>
    <col min="3336" max="3336" width="11.5703125" style="3" customWidth="1"/>
    <col min="3337" max="3337" width="20.140625" style="3" customWidth="1"/>
    <col min="3338" max="3338" width="12.42578125" style="3" customWidth="1"/>
    <col min="3339" max="3339" width="23.140625" style="3" customWidth="1"/>
    <col min="3340" max="3340" width="78.5703125" style="3" customWidth="1"/>
    <col min="3341" max="3341" width="25.140625" style="3" bestFit="1" customWidth="1"/>
    <col min="3342" max="3342" width="17.140625" style="3" customWidth="1"/>
    <col min="3343" max="3343" width="12.140625" style="3" customWidth="1"/>
    <col min="3344" max="3373" width="11.42578125" style="3" customWidth="1"/>
    <col min="3374" max="3585" width="9.140625" style="3"/>
    <col min="3586" max="3586" width="8.85546875" style="3" customWidth="1"/>
    <col min="3587" max="3588" width="13.140625" style="3" customWidth="1"/>
    <col min="3589" max="3589" width="54.140625" style="3" customWidth="1"/>
    <col min="3590" max="3590" width="12.85546875" style="3" customWidth="1"/>
    <col min="3591" max="3591" width="14.85546875" style="3" customWidth="1"/>
    <col min="3592" max="3592" width="11.5703125" style="3" customWidth="1"/>
    <col min="3593" max="3593" width="20.140625" style="3" customWidth="1"/>
    <col min="3594" max="3594" width="12.42578125" style="3" customWidth="1"/>
    <col min="3595" max="3595" width="23.140625" style="3" customWidth="1"/>
    <col min="3596" max="3596" width="78.5703125" style="3" customWidth="1"/>
    <col min="3597" max="3597" width="25.140625" style="3" bestFit="1" customWidth="1"/>
    <col min="3598" max="3598" width="17.140625" style="3" customWidth="1"/>
    <col min="3599" max="3599" width="12.140625" style="3" customWidth="1"/>
    <col min="3600" max="3629" width="11.42578125" style="3" customWidth="1"/>
    <col min="3630" max="3841" width="9.140625" style="3"/>
    <col min="3842" max="3842" width="8.85546875" style="3" customWidth="1"/>
    <col min="3843" max="3844" width="13.140625" style="3" customWidth="1"/>
    <col min="3845" max="3845" width="54.140625" style="3" customWidth="1"/>
    <col min="3846" max="3846" width="12.85546875" style="3" customWidth="1"/>
    <col min="3847" max="3847" width="14.85546875" style="3" customWidth="1"/>
    <col min="3848" max="3848" width="11.5703125" style="3" customWidth="1"/>
    <col min="3849" max="3849" width="20.140625" style="3" customWidth="1"/>
    <col min="3850" max="3850" width="12.42578125" style="3" customWidth="1"/>
    <col min="3851" max="3851" width="23.140625" style="3" customWidth="1"/>
    <col min="3852" max="3852" width="78.5703125" style="3" customWidth="1"/>
    <col min="3853" max="3853" width="25.140625" style="3" bestFit="1" customWidth="1"/>
    <col min="3854" max="3854" width="17.140625" style="3" customWidth="1"/>
    <col min="3855" max="3855" width="12.140625" style="3" customWidth="1"/>
    <col min="3856" max="3885" width="11.42578125" style="3" customWidth="1"/>
    <col min="3886" max="4097" width="9.140625" style="3"/>
    <col min="4098" max="4098" width="8.85546875" style="3" customWidth="1"/>
    <col min="4099" max="4100" width="13.140625" style="3" customWidth="1"/>
    <col min="4101" max="4101" width="54.140625" style="3" customWidth="1"/>
    <col min="4102" max="4102" width="12.85546875" style="3" customWidth="1"/>
    <col min="4103" max="4103" width="14.85546875" style="3" customWidth="1"/>
    <col min="4104" max="4104" width="11.5703125" style="3" customWidth="1"/>
    <col min="4105" max="4105" width="20.140625" style="3" customWidth="1"/>
    <col min="4106" max="4106" width="12.42578125" style="3" customWidth="1"/>
    <col min="4107" max="4107" width="23.140625" style="3" customWidth="1"/>
    <col min="4108" max="4108" width="78.5703125" style="3" customWidth="1"/>
    <col min="4109" max="4109" width="25.140625" style="3" bestFit="1" customWidth="1"/>
    <col min="4110" max="4110" width="17.140625" style="3" customWidth="1"/>
    <col min="4111" max="4111" width="12.140625" style="3" customWidth="1"/>
    <col min="4112" max="4141" width="11.42578125" style="3" customWidth="1"/>
    <col min="4142" max="4353" width="9.140625" style="3"/>
    <col min="4354" max="4354" width="8.85546875" style="3" customWidth="1"/>
    <col min="4355" max="4356" width="13.140625" style="3" customWidth="1"/>
    <col min="4357" max="4357" width="54.140625" style="3" customWidth="1"/>
    <col min="4358" max="4358" width="12.85546875" style="3" customWidth="1"/>
    <col min="4359" max="4359" width="14.85546875" style="3" customWidth="1"/>
    <col min="4360" max="4360" width="11.5703125" style="3" customWidth="1"/>
    <col min="4361" max="4361" width="20.140625" style="3" customWidth="1"/>
    <col min="4362" max="4362" width="12.42578125" style="3" customWidth="1"/>
    <col min="4363" max="4363" width="23.140625" style="3" customWidth="1"/>
    <col min="4364" max="4364" width="78.5703125" style="3" customWidth="1"/>
    <col min="4365" max="4365" width="25.140625" style="3" bestFit="1" customWidth="1"/>
    <col min="4366" max="4366" width="17.140625" style="3" customWidth="1"/>
    <col min="4367" max="4367" width="12.140625" style="3" customWidth="1"/>
    <col min="4368" max="4397" width="11.42578125" style="3" customWidth="1"/>
    <col min="4398" max="4609" width="9.140625" style="3"/>
    <col min="4610" max="4610" width="8.85546875" style="3" customWidth="1"/>
    <col min="4611" max="4612" width="13.140625" style="3" customWidth="1"/>
    <col min="4613" max="4613" width="54.140625" style="3" customWidth="1"/>
    <col min="4614" max="4614" width="12.85546875" style="3" customWidth="1"/>
    <col min="4615" max="4615" width="14.85546875" style="3" customWidth="1"/>
    <col min="4616" max="4616" width="11.5703125" style="3" customWidth="1"/>
    <col min="4617" max="4617" width="20.140625" style="3" customWidth="1"/>
    <col min="4618" max="4618" width="12.42578125" style="3" customWidth="1"/>
    <col min="4619" max="4619" width="23.140625" style="3" customWidth="1"/>
    <col min="4620" max="4620" width="78.5703125" style="3" customWidth="1"/>
    <col min="4621" max="4621" width="25.140625" style="3" bestFit="1" customWidth="1"/>
    <col min="4622" max="4622" width="17.140625" style="3" customWidth="1"/>
    <col min="4623" max="4623" width="12.140625" style="3" customWidth="1"/>
    <col min="4624" max="4653" width="11.42578125" style="3" customWidth="1"/>
    <col min="4654" max="4865" width="9.140625" style="3"/>
    <col min="4866" max="4866" width="8.85546875" style="3" customWidth="1"/>
    <col min="4867" max="4868" width="13.140625" style="3" customWidth="1"/>
    <col min="4869" max="4869" width="54.140625" style="3" customWidth="1"/>
    <col min="4870" max="4870" width="12.85546875" style="3" customWidth="1"/>
    <col min="4871" max="4871" width="14.85546875" style="3" customWidth="1"/>
    <col min="4872" max="4872" width="11.5703125" style="3" customWidth="1"/>
    <col min="4873" max="4873" width="20.140625" style="3" customWidth="1"/>
    <col min="4874" max="4874" width="12.42578125" style="3" customWidth="1"/>
    <col min="4875" max="4875" width="23.140625" style="3" customWidth="1"/>
    <col min="4876" max="4876" width="78.5703125" style="3" customWidth="1"/>
    <col min="4877" max="4877" width="25.140625" style="3" bestFit="1" customWidth="1"/>
    <col min="4878" max="4878" width="17.140625" style="3" customWidth="1"/>
    <col min="4879" max="4879" width="12.140625" style="3" customWidth="1"/>
    <col min="4880" max="4909" width="11.42578125" style="3" customWidth="1"/>
    <col min="4910" max="5121" width="9.140625" style="3"/>
    <col min="5122" max="5122" width="8.85546875" style="3" customWidth="1"/>
    <col min="5123" max="5124" width="13.140625" style="3" customWidth="1"/>
    <col min="5125" max="5125" width="54.140625" style="3" customWidth="1"/>
    <col min="5126" max="5126" width="12.85546875" style="3" customWidth="1"/>
    <col min="5127" max="5127" width="14.85546875" style="3" customWidth="1"/>
    <col min="5128" max="5128" width="11.5703125" style="3" customWidth="1"/>
    <col min="5129" max="5129" width="20.140625" style="3" customWidth="1"/>
    <col min="5130" max="5130" width="12.42578125" style="3" customWidth="1"/>
    <col min="5131" max="5131" width="23.140625" style="3" customWidth="1"/>
    <col min="5132" max="5132" width="78.5703125" style="3" customWidth="1"/>
    <col min="5133" max="5133" width="25.140625" style="3" bestFit="1" customWidth="1"/>
    <col min="5134" max="5134" width="17.140625" style="3" customWidth="1"/>
    <col min="5135" max="5135" width="12.140625" style="3" customWidth="1"/>
    <col min="5136" max="5165" width="11.42578125" style="3" customWidth="1"/>
    <col min="5166" max="5377" width="9.140625" style="3"/>
    <col min="5378" max="5378" width="8.85546875" style="3" customWidth="1"/>
    <col min="5379" max="5380" width="13.140625" style="3" customWidth="1"/>
    <col min="5381" max="5381" width="54.140625" style="3" customWidth="1"/>
    <col min="5382" max="5382" width="12.85546875" style="3" customWidth="1"/>
    <col min="5383" max="5383" width="14.85546875" style="3" customWidth="1"/>
    <col min="5384" max="5384" width="11.5703125" style="3" customWidth="1"/>
    <col min="5385" max="5385" width="20.140625" style="3" customWidth="1"/>
    <col min="5386" max="5386" width="12.42578125" style="3" customWidth="1"/>
    <col min="5387" max="5387" width="23.140625" style="3" customWidth="1"/>
    <col min="5388" max="5388" width="78.5703125" style="3" customWidth="1"/>
    <col min="5389" max="5389" width="25.140625" style="3" bestFit="1" customWidth="1"/>
    <col min="5390" max="5390" width="17.140625" style="3" customWidth="1"/>
    <col min="5391" max="5391" width="12.140625" style="3" customWidth="1"/>
    <col min="5392" max="5421" width="11.42578125" style="3" customWidth="1"/>
    <col min="5422" max="5633" width="9.140625" style="3"/>
    <col min="5634" max="5634" width="8.85546875" style="3" customWidth="1"/>
    <col min="5635" max="5636" width="13.140625" style="3" customWidth="1"/>
    <col min="5637" max="5637" width="54.140625" style="3" customWidth="1"/>
    <col min="5638" max="5638" width="12.85546875" style="3" customWidth="1"/>
    <col min="5639" max="5639" width="14.85546875" style="3" customWidth="1"/>
    <col min="5640" max="5640" width="11.5703125" style="3" customWidth="1"/>
    <col min="5641" max="5641" width="20.140625" style="3" customWidth="1"/>
    <col min="5642" max="5642" width="12.42578125" style="3" customWidth="1"/>
    <col min="5643" max="5643" width="23.140625" style="3" customWidth="1"/>
    <col min="5644" max="5644" width="78.5703125" style="3" customWidth="1"/>
    <col min="5645" max="5645" width="25.140625" style="3" bestFit="1" customWidth="1"/>
    <col min="5646" max="5646" width="17.140625" style="3" customWidth="1"/>
    <col min="5647" max="5647" width="12.140625" style="3" customWidth="1"/>
    <col min="5648" max="5677" width="11.42578125" style="3" customWidth="1"/>
    <col min="5678" max="5889" width="9.140625" style="3"/>
    <col min="5890" max="5890" width="8.85546875" style="3" customWidth="1"/>
    <col min="5891" max="5892" width="13.140625" style="3" customWidth="1"/>
    <col min="5893" max="5893" width="54.140625" style="3" customWidth="1"/>
    <col min="5894" max="5894" width="12.85546875" style="3" customWidth="1"/>
    <col min="5895" max="5895" width="14.85546875" style="3" customWidth="1"/>
    <col min="5896" max="5896" width="11.5703125" style="3" customWidth="1"/>
    <col min="5897" max="5897" width="20.140625" style="3" customWidth="1"/>
    <col min="5898" max="5898" width="12.42578125" style="3" customWidth="1"/>
    <col min="5899" max="5899" width="23.140625" style="3" customWidth="1"/>
    <col min="5900" max="5900" width="78.5703125" style="3" customWidth="1"/>
    <col min="5901" max="5901" width="25.140625" style="3" bestFit="1" customWidth="1"/>
    <col min="5902" max="5902" width="17.140625" style="3" customWidth="1"/>
    <col min="5903" max="5903" width="12.140625" style="3" customWidth="1"/>
    <col min="5904" max="5933" width="11.42578125" style="3" customWidth="1"/>
    <col min="5934" max="6145" width="9.140625" style="3"/>
    <col min="6146" max="6146" width="8.85546875" style="3" customWidth="1"/>
    <col min="6147" max="6148" width="13.140625" style="3" customWidth="1"/>
    <col min="6149" max="6149" width="54.140625" style="3" customWidth="1"/>
    <col min="6150" max="6150" width="12.85546875" style="3" customWidth="1"/>
    <col min="6151" max="6151" width="14.85546875" style="3" customWidth="1"/>
    <col min="6152" max="6152" width="11.5703125" style="3" customWidth="1"/>
    <col min="6153" max="6153" width="20.140625" style="3" customWidth="1"/>
    <col min="6154" max="6154" width="12.42578125" style="3" customWidth="1"/>
    <col min="6155" max="6155" width="23.140625" style="3" customWidth="1"/>
    <col min="6156" max="6156" width="78.5703125" style="3" customWidth="1"/>
    <col min="6157" max="6157" width="25.140625" style="3" bestFit="1" customWidth="1"/>
    <col min="6158" max="6158" width="17.140625" style="3" customWidth="1"/>
    <col min="6159" max="6159" width="12.140625" style="3" customWidth="1"/>
    <col min="6160" max="6189" width="11.42578125" style="3" customWidth="1"/>
    <col min="6190" max="6401" width="9.140625" style="3"/>
    <col min="6402" max="6402" width="8.85546875" style="3" customWidth="1"/>
    <col min="6403" max="6404" width="13.140625" style="3" customWidth="1"/>
    <col min="6405" max="6405" width="54.140625" style="3" customWidth="1"/>
    <col min="6406" max="6406" width="12.85546875" style="3" customWidth="1"/>
    <col min="6407" max="6407" width="14.85546875" style="3" customWidth="1"/>
    <col min="6408" max="6408" width="11.5703125" style="3" customWidth="1"/>
    <col min="6409" max="6409" width="20.140625" style="3" customWidth="1"/>
    <col min="6410" max="6410" width="12.42578125" style="3" customWidth="1"/>
    <col min="6411" max="6411" width="23.140625" style="3" customWidth="1"/>
    <col min="6412" max="6412" width="78.5703125" style="3" customWidth="1"/>
    <col min="6413" max="6413" width="25.140625" style="3" bestFit="1" customWidth="1"/>
    <col min="6414" max="6414" width="17.140625" style="3" customWidth="1"/>
    <col min="6415" max="6415" width="12.140625" style="3" customWidth="1"/>
    <col min="6416" max="6445" width="11.42578125" style="3" customWidth="1"/>
    <col min="6446" max="6657" width="9.140625" style="3"/>
    <col min="6658" max="6658" width="8.85546875" style="3" customWidth="1"/>
    <col min="6659" max="6660" width="13.140625" style="3" customWidth="1"/>
    <col min="6661" max="6661" width="54.140625" style="3" customWidth="1"/>
    <col min="6662" max="6662" width="12.85546875" style="3" customWidth="1"/>
    <col min="6663" max="6663" width="14.85546875" style="3" customWidth="1"/>
    <col min="6664" max="6664" width="11.5703125" style="3" customWidth="1"/>
    <col min="6665" max="6665" width="20.140625" style="3" customWidth="1"/>
    <col min="6666" max="6666" width="12.42578125" style="3" customWidth="1"/>
    <col min="6667" max="6667" width="23.140625" style="3" customWidth="1"/>
    <col min="6668" max="6668" width="78.5703125" style="3" customWidth="1"/>
    <col min="6669" max="6669" width="25.140625" style="3" bestFit="1" customWidth="1"/>
    <col min="6670" max="6670" width="17.140625" style="3" customWidth="1"/>
    <col min="6671" max="6671" width="12.140625" style="3" customWidth="1"/>
    <col min="6672" max="6701" width="11.42578125" style="3" customWidth="1"/>
    <col min="6702" max="6913" width="9.140625" style="3"/>
    <col min="6914" max="6914" width="8.85546875" style="3" customWidth="1"/>
    <col min="6915" max="6916" width="13.140625" style="3" customWidth="1"/>
    <col min="6917" max="6917" width="54.140625" style="3" customWidth="1"/>
    <col min="6918" max="6918" width="12.85546875" style="3" customWidth="1"/>
    <col min="6919" max="6919" width="14.85546875" style="3" customWidth="1"/>
    <col min="6920" max="6920" width="11.5703125" style="3" customWidth="1"/>
    <col min="6921" max="6921" width="20.140625" style="3" customWidth="1"/>
    <col min="6922" max="6922" width="12.42578125" style="3" customWidth="1"/>
    <col min="6923" max="6923" width="23.140625" style="3" customWidth="1"/>
    <col min="6924" max="6924" width="78.5703125" style="3" customWidth="1"/>
    <col min="6925" max="6925" width="25.140625" style="3" bestFit="1" customWidth="1"/>
    <col min="6926" max="6926" width="17.140625" style="3" customWidth="1"/>
    <col min="6927" max="6927" width="12.140625" style="3" customWidth="1"/>
    <col min="6928" max="6957" width="11.42578125" style="3" customWidth="1"/>
    <col min="6958" max="7169" width="9.140625" style="3"/>
    <col min="7170" max="7170" width="8.85546875" style="3" customWidth="1"/>
    <col min="7171" max="7172" width="13.140625" style="3" customWidth="1"/>
    <col min="7173" max="7173" width="54.140625" style="3" customWidth="1"/>
    <col min="7174" max="7174" width="12.85546875" style="3" customWidth="1"/>
    <col min="7175" max="7175" width="14.85546875" style="3" customWidth="1"/>
    <col min="7176" max="7176" width="11.5703125" style="3" customWidth="1"/>
    <col min="7177" max="7177" width="20.140625" style="3" customWidth="1"/>
    <col min="7178" max="7178" width="12.42578125" style="3" customWidth="1"/>
    <col min="7179" max="7179" width="23.140625" style="3" customWidth="1"/>
    <col min="7180" max="7180" width="78.5703125" style="3" customWidth="1"/>
    <col min="7181" max="7181" width="25.140625" style="3" bestFit="1" customWidth="1"/>
    <col min="7182" max="7182" width="17.140625" style="3" customWidth="1"/>
    <col min="7183" max="7183" width="12.140625" style="3" customWidth="1"/>
    <col min="7184" max="7213" width="11.42578125" style="3" customWidth="1"/>
    <col min="7214" max="7425" width="9.140625" style="3"/>
    <col min="7426" max="7426" width="8.85546875" style="3" customWidth="1"/>
    <col min="7427" max="7428" width="13.140625" style="3" customWidth="1"/>
    <col min="7429" max="7429" width="54.140625" style="3" customWidth="1"/>
    <col min="7430" max="7430" width="12.85546875" style="3" customWidth="1"/>
    <col min="7431" max="7431" width="14.85546875" style="3" customWidth="1"/>
    <col min="7432" max="7432" width="11.5703125" style="3" customWidth="1"/>
    <col min="7433" max="7433" width="20.140625" style="3" customWidth="1"/>
    <col min="7434" max="7434" width="12.42578125" style="3" customWidth="1"/>
    <col min="7435" max="7435" width="23.140625" style="3" customWidth="1"/>
    <col min="7436" max="7436" width="78.5703125" style="3" customWidth="1"/>
    <col min="7437" max="7437" width="25.140625" style="3" bestFit="1" customWidth="1"/>
    <col min="7438" max="7438" width="17.140625" style="3" customWidth="1"/>
    <col min="7439" max="7439" width="12.140625" style="3" customWidth="1"/>
    <col min="7440" max="7469" width="11.42578125" style="3" customWidth="1"/>
    <col min="7470" max="7681" width="9.140625" style="3"/>
    <col min="7682" max="7682" width="8.85546875" style="3" customWidth="1"/>
    <col min="7683" max="7684" width="13.140625" style="3" customWidth="1"/>
    <col min="7685" max="7685" width="54.140625" style="3" customWidth="1"/>
    <col min="7686" max="7686" width="12.85546875" style="3" customWidth="1"/>
    <col min="7687" max="7687" width="14.85546875" style="3" customWidth="1"/>
    <col min="7688" max="7688" width="11.5703125" style="3" customWidth="1"/>
    <col min="7689" max="7689" width="20.140625" style="3" customWidth="1"/>
    <col min="7690" max="7690" width="12.42578125" style="3" customWidth="1"/>
    <col min="7691" max="7691" width="23.140625" style="3" customWidth="1"/>
    <col min="7692" max="7692" width="78.5703125" style="3" customWidth="1"/>
    <col min="7693" max="7693" width="25.140625" style="3" bestFit="1" customWidth="1"/>
    <col min="7694" max="7694" width="17.140625" style="3" customWidth="1"/>
    <col min="7695" max="7695" width="12.140625" style="3" customWidth="1"/>
    <col min="7696" max="7725" width="11.42578125" style="3" customWidth="1"/>
    <col min="7726" max="7937" width="9.140625" style="3"/>
    <col min="7938" max="7938" width="8.85546875" style="3" customWidth="1"/>
    <col min="7939" max="7940" width="13.140625" style="3" customWidth="1"/>
    <col min="7941" max="7941" width="54.140625" style="3" customWidth="1"/>
    <col min="7942" max="7942" width="12.85546875" style="3" customWidth="1"/>
    <col min="7943" max="7943" width="14.85546875" style="3" customWidth="1"/>
    <col min="7944" max="7944" width="11.5703125" style="3" customWidth="1"/>
    <col min="7945" max="7945" width="20.140625" style="3" customWidth="1"/>
    <col min="7946" max="7946" width="12.42578125" style="3" customWidth="1"/>
    <col min="7947" max="7947" width="23.140625" style="3" customWidth="1"/>
    <col min="7948" max="7948" width="78.5703125" style="3" customWidth="1"/>
    <col min="7949" max="7949" width="25.140625" style="3" bestFit="1" customWidth="1"/>
    <col min="7950" max="7950" width="17.140625" style="3" customWidth="1"/>
    <col min="7951" max="7951" width="12.140625" style="3" customWidth="1"/>
    <col min="7952" max="7981" width="11.42578125" style="3" customWidth="1"/>
    <col min="7982" max="8193" width="9.140625" style="3"/>
    <col min="8194" max="8194" width="8.85546875" style="3" customWidth="1"/>
    <col min="8195" max="8196" width="13.140625" style="3" customWidth="1"/>
    <col min="8197" max="8197" width="54.140625" style="3" customWidth="1"/>
    <col min="8198" max="8198" width="12.85546875" style="3" customWidth="1"/>
    <col min="8199" max="8199" width="14.85546875" style="3" customWidth="1"/>
    <col min="8200" max="8200" width="11.5703125" style="3" customWidth="1"/>
    <col min="8201" max="8201" width="20.140625" style="3" customWidth="1"/>
    <col min="8202" max="8202" width="12.42578125" style="3" customWidth="1"/>
    <col min="8203" max="8203" width="23.140625" style="3" customWidth="1"/>
    <col min="8204" max="8204" width="78.5703125" style="3" customWidth="1"/>
    <col min="8205" max="8205" width="25.140625" style="3" bestFit="1" customWidth="1"/>
    <col min="8206" max="8206" width="17.140625" style="3" customWidth="1"/>
    <col min="8207" max="8207" width="12.140625" style="3" customWidth="1"/>
    <col min="8208" max="8237" width="11.42578125" style="3" customWidth="1"/>
    <col min="8238" max="8449" width="9.140625" style="3"/>
    <col min="8450" max="8450" width="8.85546875" style="3" customWidth="1"/>
    <col min="8451" max="8452" width="13.140625" style="3" customWidth="1"/>
    <col min="8453" max="8453" width="54.140625" style="3" customWidth="1"/>
    <col min="8454" max="8454" width="12.85546875" style="3" customWidth="1"/>
    <col min="8455" max="8455" width="14.85546875" style="3" customWidth="1"/>
    <col min="8456" max="8456" width="11.5703125" style="3" customWidth="1"/>
    <col min="8457" max="8457" width="20.140625" style="3" customWidth="1"/>
    <col min="8458" max="8458" width="12.42578125" style="3" customWidth="1"/>
    <col min="8459" max="8459" width="23.140625" style="3" customWidth="1"/>
    <col min="8460" max="8460" width="78.5703125" style="3" customWidth="1"/>
    <col min="8461" max="8461" width="25.140625" style="3" bestFit="1" customWidth="1"/>
    <col min="8462" max="8462" width="17.140625" style="3" customWidth="1"/>
    <col min="8463" max="8463" width="12.140625" style="3" customWidth="1"/>
    <col min="8464" max="8493" width="11.42578125" style="3" customWidth="1"/>
    <col min="8494" max="8705" width="9.140625" style="3"/>
    <col min="8706" max="8706" width="8.85546875" style="3" customWidth="1"/>
    <col min="8707" max="8708" width="13.140625" style="3" customWidth="1"/>
    <col min="8709" max="8709" width="54.140625" style="3" customWidth="1"/>
    <col min="8710" max="8710" width="12.85546875" style="3" customWidth="1"/>
    <col min="8711" max="8711" width="14.85546875" style="3" customWidth="1"/>
    <col min="8712" max="8712" width="11.5703125" style="3" customWidth="1"/>
    <col min="8713" max="8713" width="20.140625" style="3" customWidth="1"/>
    <col min="8714" max="8714" width="12.42578125" style="3" customWidth="1"/>
    <col min="8715" max="8715" width="23.140625" style="3" customWidth="1"/>
    <col min="8716" max="8716" width="78.5703125" style="3" customWidth="1"/>
    <col min="8717" max="8717" width="25.140625" style="3" bestFit="1" customWidth="1"/>
    <col min="8718" max="8718" width="17.140625" style="3" customWidth="1"/>
    <col min="8719" max="8719" width="12.140625" style="3" customWidth="1"/>
    <col min="8720" max="8749" width="11.42578125" style="3" customWidth="1"/>
    <col min="8750" max="8961" width="9.140625" style="3"/>
    <col min="8962" max="8962" width="8.85546875" style="3" customWidth="1"/>
    <col min="8963" max="8964" width="13.140625" style="3" customWidth="1"/>
    <col min="8965" max="8965" width="54.140625" style="3" customWidth="1"/>
    <col min="8966" max="8966" width="12.85546875" style="3" customWidth="1"/>
    <col min="8967" max="8967" width="14.85546875" style="3" customWidth="1"/>
    <col min="8968" max="8968" width="11.5703125" style="3" customWidth="1"/>
    <col min="8969" max="8969" width="20.140625" style="3" customWidth="1"/>
    <col min="8970" max="8970" width="12.42578125" style="3" customWidth="1"/>
    <col min="8971" max="8971" width="23.140625" style="3" customWidth="1"/>
    <col min="8972" max="8972" width="78.5703125" style="3" customWidth="1"/>
    <col min="8973" max="8973" width="25.140625" style="3" bestFit="1" customWidth="1"/>
    <col min="8974" max="8974" width="17.140625" style="3" customWidth="1"/>
    <col min="8975" max="8975" width="12.140625" style="3" customWidth="1"/>
    <col min="8976" max="9005" width="11.42578125" style="3" customWidth="1"/>
    <col min="9006" max="9217" width="9.140625" style="3"/>
    <col min="9218" max="9218" width="8.85546875" style="3" customWidth="1"/>
    <col min="9219" max="9220" width="13.140625" style="3" customWidth="1"/>
    <col min="9221" max="9221" width="54.140625" style="3" customWidth="1"/>
    <col min="9222" max="9222" width="12.85546875" style="3" customWidth="1"/>
    <col min="9223" max="9223" width="14.85546875" style="3" customWidth="1"/>
    <col min="9224" max="9224" width="11.5703125" style="3" customWidth="1"/>
    <col min="9225" max="9225" width="20.140625" style="3" customWidth="1"/>
    <col min="9226" max="9226" width="12.42578125" style="3" customWidth="1"/>
    <col min="9227" max="9227" width="23.140625" style="3" customWidth="1"/>
    <col min="9228" max="9228" width="78.5703125" style="3" customWidth="1"/>
    <col min="9229" max="9229" width="25.140625" style="3" bestFit="1" customWidth="1"/>
    <col min="9230" max="9230" width="17.140625" style="3" customWidth="1"/>
    <col min="9231" max="9231" width="12.140625" style="3" customWidth="1"/>
    <col min="9232" max="9261" width="11.42578125" style="3" customWidth="1"/>
    <col min="9262" max="9473" width="9.140625" style="3"/>
    <col min="9474" max="9474" width="8.85546875" style="3" customWidth="1"/>
    <col min="9475" max="9476" width="13.140625" style="3" customWidth="1"/>
    <col min="9477" max="9477" width="54.140625" style="3" customWidth="1"/>
    <col min="9478" max="9478" width="12.85546875" style="3" customWidth="1"/>
    <col min="9479" max="9479" width="14.85546875" style="3" customWidth="1"/>
    <col min="9480" max="9480" width="11.5703125" style="3" customWidth="1"/>
    <col min="9481" max="9481" width="20.140625" style="3" customWidth="1"/>
    <col min="9482" max="9482" width="12.42578125" style="3" customWidth="1"/>
    <col min="9483" max="9483" width="23.140625" style="3" customWidth="1"/>
    <col min="9484" max="9484" width="78.5703125" style="3" customWidth="1"/>
    <col min="9485" max="9485" width="25.140625" style="3" bestFit="1" customWidth="1"/>
    <col min="9486" max="9486" width="17.140625" style="3" customWidth="1"/>
    <col min="9487" max="9487" width="12.140625" style="3" customWidth="1"/>
    <col min="9488" max="9517" width="11.42578125" style="3" customWidth="1"/>
    <col min="9518" max="9729" width="9.140625" style="3"/>
    <col min="9730" max="9730" width="8.85546875" style="3" customWidth="1"/>
    <col min="9731" max="9732" width="13.140625" style="3" customWidth="1"/>
    <col min="9733" max="9733" width="54.140625" style="3" customWidth="1"/>
    <col min="9734" max="9734" width="12.85546875" style="3" customWidth="1"/>
    <col min="9735" max="9735" width="14.85546875" style="3" customWidth="1"/>
    <col min="9736" max="9736" width="11.5703125" style="3" customWidth="1"/>
    <col min="9737" max="9737" width="20.140625" style="3" customWidth="1"/>
    <col min="9738" max="9738" width="12.42578125" style="3" customWidth="1"/>
    <col min="9739" max="9739" width="23.140625" style="3" customWidth="1"/>
    <col min="9740" max="9740" width="78.5703125" style="3" customWidth="1"/>
    <col min="9741" max="9741" width="25.140625" style="3" bestFit="1" customWidth="1"/>
    <col min="9742" max="9742" width="17.140625" style="3" customWidth="1"/>
    <col min="9743" max="9743" width="12.140625" style="3" customWidth="1"/>
    <col min="9744" max="9773" width="11.42578125" style="3" customWidth="1"/>
    <col min="9774" max="9985" width="9.140625" style="3"/>
    <col min="9986" max="9986" width="8.85546875" style="3" customWidth="1"/>
    <col min="9987" max="9988" width="13.140625" style="3" customWidth="1"/>
    <col min="9989" max="9989" width="54.140625" style="3" customWidth="1"/>
    <col min="9990" max="9990" width="12.85546875" style="3" customWidth="1"/>
    <col min="9991" max="9991" width="14.85546875" style="3" customWidth="1"/>
    <col min="9992" max="9992" width="11.5703125" style="3" customWidth="1"/>
    <col min="9993" max="9993" width="20.140625" style="3" customWidth="1"/>
    <col min="9994" max="9994" width="12.42578125" style="3" customWidth="1"/>
    <col min="9995" max="9995" width="23.140625" style="3" customWidth="1"/>
    <col min="9996" max="9996" width="78.5703125" style="3" customWidth="1"/>
    <col min="9997" max="9997" width="25.140625" style="3" bestFit="1" customWidth="1"/>
    <col min="9998" max="9998" width="17.140625" style="3" customWidth="1"/>
    <col min="9999" max="9999" width="12.140625" style="3" customWidth="1"/>
    <col min="10000" max="10029" width="11.42578125" style="3" customWidth="1"/>
    <col min="10030" max="10241" width="9.140625" style="3"/>
    <col min="10242" max="10242" width="8.85546875" style="3" customWidth="1"/>
    <col min="10243" max="10244" width="13.140625" style="3" customWidth="1"/>
    <col min="10245" max="10245" width="54.140625" style="3" customWidth="1"/>
    <col min="10246" max="10246" width="12.85546875" style="3" customWidth="1"/>
    <col min="10247" max="10247" width="14.85546875" style="3" customWidth="1"/>
    <col min="10248" max="10248" width="11.5703125" style="3" customWidth="1"/>
    <col min="10249" max="10249" width="20.140625" style="3" customWidth="1"/>
    <col min="10250" max="10250" width="12.42578125" style="3" customWidth="1"/>
    <col min="10251" max="10251" width="23.140625" style="3" customWidth="1"/>
    <col min="10252" max="10252" width="78.5703125" style="3" customWidth="1"/>
    <col min="10253" max="10253" width="25.140625" style="3" bestFit="1" customWidth="1"/>
    <col min="10254" max="10254" width="17.140625" style="3" customWidth="1"/>
    <col min="10255" max="10255" width="12.140625" style="3" customWidth="1"/>
    <col min="10256" max="10285" width="11.42578125" style="3" customWidth="1"/>
    <col min="10286" max="10497" width="9.140625" style="3"/>
    <col min="10498" max="10498" width="8.85546875" style="3" customWidth="1"/>
    <col min="10499" max="10500" width="13.140625" style="3" customWidth="1"/>
    <col min="10501" max="10501" width="54.140625" style="3" customWidth="1"/>
    <col min="10502" max="10502" width="12.85546875" style="3" customWidth="1"/>
    <col min="10503" max="10503" width="14.85546875" style="3" customWidth="1"/>
    <col min="10504" max="10504" width="11.5703125" style="3" customWidth="1"/>
    <col min="10505" max="10505" width="20.140625" style="3" customWidth="1"/>
    <col min="10506" max="10506" width="12.42578125" style="3" customWidth="1"/>
    <col min="10507" max="10507" width="23.140625" style="3" customWidth="1"/>
    <col min="10508" max="10508" width="78.5703125" style="3" customWidth="1"/>
    <col min="10509" max="10509" width="25.140625" style="3" bestFit="1" customWidth="1"/>
    <col min="10510" max="10510" width="17.140625" style="3" customWidth="1"/>
    <col min="10511" max="10511" width="12.140625" style="3" customWidth="1"/>
    <col min="10512" max="10541" width="11.42578125" style="3" customWidth="1"/>
    <col min="10542" max="10753" width="9.140625" style="3"/>
    <col min="10754" max="10754" width="8.85546875" style="3" customWidth="1"/>
    <col min="10755" max="10756" width="13.140625" style="3" customWidth="1"/>
    <col min="10757" max="10757" width="54.140625" style="3" customWidth="1"/>
    <col min="10758" max="10758" width="12.85546875" style="3" customWidth="1"/>
    <col min="10759" max="10759" width="14.85546875" style="3" customWidth="1"/>
    <col min="10760" max="10760" width="11.5703125" style="3" customWidth="1"/>
    <col min="10761" max="10761" width="20.140625" style="3" customWidth="1"/>
    <col min="10762" max="10762" width="12.42578125" style="3" customWidth="1"/>
    <col min="10763" max="10763" width="23.140625" style="3" customWidth="1"/>
    <col min="10764" max="10764" width="78.5703125" style="3" customWidth="1"/>
    <col min="10765" max="10765" width="25.140625" style="3" bestFit="1" customWidth="1"/>
    <col min="10766" max="10766" width="17.140625" style="3" customWidth="1"/>
    <col min="10767" max="10767" width="12.140625" style="3" customWidth="1"/>
    <col min="10768" max="10797" width="11.42578125" style="3" customWidth="1"/>
    <col min="10798" max="11009" width="9.140625" style="3"/>
    <col min="11010" max="11010" width="8.85546875" style="3" customWidth="1"/>
    <col min="11011" max="11012" width="13.140625" style="3" customWidth="1"/>
    <col min="11013" max="11013" width="54.140625" style="3" customWidth="1"/>
    <col min="11014" max="11014" width="12.85546875" style="3" customWidth="1"/>
    <col min="11015" max="11015" width="14.85546875" style="3" customWidth="1"/>
    <col min="11016" max="11016" width="11.5703125" style="3" customWidth="1"/>
    <col min="11017" max="11017" width="20.140625" style="3" customWidth="1"/>
    <col min="11018" max="11018" width="12.42578125" style="3" customWidth="1"/>
    <col min="11019" max="11019" width="23.140625" style="3" customWidth="1"/>
    <col min="11020" max="11020" width="78.5703125" style="3" customWidth="1"/>
    <col min="11021" max="11021" width="25.140625" style="3" bestFit="1" customWidth="1"/>
    <col min="11022" max="11022" width="17.140625" style="3" customWidth="1"/>
    <col min="11023" max="11023" width="12.140625" style="3" customWidth="1"/>
    <col min="11024" max="11053" width="11.42578125" style="3" customWidth="1"/>
    <col min="11054" max="11265" width="9.140625" style="3"/>
    <col min="11266" max="11266" width="8.85546875" style="3" customWidth="1"/>
    <col min="11267" max="11268" width="13.140625" style="3" customWidth="1"/>
    <col min="11269" max="11269" width="54.140625" style="3" customWidth="1"/>
    <col min="11270" max="11270" width="12.85546875" style="3" customWidth="1"/>
    <col min="11271" max="11271" width="14.85546875" style="3" customWidth="1"/>
    <col min="11272" max="11272" width="11.5703125" style="3" customWidth="1"/>
    <col min="11273" max="11273" width="20.140625" style="3" customWidth="1"/>
    <col min="11274" max="11274" width="12.42578125" style="3" customWidth="1"/>
    <col min="11275" max="11275" width="23.140625" style="3" customWidth="1"/>
    <col min="11276" max="11276" width="78.5703125" style="3" customWidth="1"/>
    <col min="11277" max="11277" width="25.140625" style="3" bestFit="1" customWidth="1"/>
    <col min="11278" max="11278" width="17.140625" style="3" customWidth="1"/>
    <col min="11279" max="11279" width="12.140625" style="3" customWidth="1"/>
    <col min="11280" max="11309" width="11.42578125" style="3" customWidth="1"/>
    <col min="11310" max="11521" width="9.140625" style="3"/>
    <col min="11522" max="11522" width="8.85546875" style="3" customWidth="1"/>
    <col min="11523" max="11524" width="13.140625" style="3" customWidth="1"/>
    <col min="11525" max="11525" width="54.140625" style="3" customWidth="1"/>
    <col min="11526" max="11526" width="12.85546875" style="3" customWidth="1"/>
    <col min="11527" max="11527" width="14.85546875" style="3" customWidth="1"/>
    <col min="11528" max="11528" width="11.5703125" style="3" customWidth="1"/>
    <col min="11529" max="11529" width="20.140625" style="3" customWidth="1"/>
    <col min="11530" max="11530" width="12.42578125" style="3" customWidth="1"/>
    <col min="11531" max="11531" width="23.140625" style="3" customWidth="1"/>
    <col min="11532" max="11532" width="78.5703125" style="3" customWidth="1"/>
    <col min="11533" max="11533" width="25.140625" style="3" bestFit="1" customWidth="1"/>
    <col min="11534" max="11534" width="17.140625" style="3" customWidth="1"/>
    <col min="11535" max="11535" width="12.140625" style="3" customWidth="1"/>
    <col min="11536" max="11565" width="11.42578125" style="3" customWidth="1"/>
    <col min="11566" max="11777" width="9.140625" style="3"/>
    <col min="11778" max="11778" width="8.85546875" style="3" customWidth="1"/>
    <col min="11779" max="11780" width="13.140625" style="3" customWidth="1"/>
    <col min="11781" max="11781" width="54.140625" style="3" customWidth="1"/>
    <col min="11782" max="11782" width="12.85546875" style="3" customWidth="1"/>
    <col min="11783" max="11783" width="14.85546875" style="3" customWidth="1"/>
    <col min="11784" max="11784" width="11.5703125" style="3" customWidth="1"/>
    <col min="11785" max="11785" width="20.140625" style="3" customWidth="1"/>
    <col min="11786" max="11786" width="12.42578125" style="3" customWidth="1"/>
    <col min="11787" max="11787" width="23.140625" style="3" customWidth="1"/>
    <col min="11788" max="11788" width="78.5703125" style="3" customWidth="1"/>
    <col min="11789" max="11789" width="25.140625" style="3" bestFit="1" customWidth="1"/>
    <col min="11790" max="11790" width="17.140625" style="3" customWidth="1"/>
    <col min="11791" max="11791" width="12.140625" style="3" customWidth="1"/>
    <col min="11792" max="11821" width="11.42578125" style="3" customWidth="1"/>
    <col min="11822" max="12033" width="9.140625" style="3"/>
    <col min="12034" max="12034" width="8.85546875" style="3" customWidth="1"/>
    <col min="12035" max="12036" width="13.140625" style="3" customWidth="1"/>
    <col min="12037" max="12037" width="54.140625" style="3" customWidth="1"/>
    <col min="12038" max="12038" width="12.85546875" style="3" customWidth="1"/>
    <col min="12039" max="12039" width="14.85546875" style="3" customWidth="1"/>
    <col min="12040" max="12040" width="11.5703125" style="3" customWidth="1"/>
    <col min="12041" max="12041" width="20.140625" style="3" customWidth="1"/>
    <col min="12042" max="12042" width="12.42578125" style="3" customWidth="1"/>
    <col min="12043" max="12043" width="23.140625" style="3" customWidth="1"/>
    <col min="12044" max="12044" width="78.5703125" style="3" customWidth="1"/>
    <col min="12045" max="12045" width="25.140625" style="3" bestFit="1" customWidth="1"/>
    <col min="12046" max="12046" width="17.140625" style="3" customWidth="1"/>
    <col min="12047" max="12047" width="12.140625" style="3" customWidth="1"/>
    <col min="12048" max="12077" width="11.42578125" style="3" customWidth="1"/>
    <col min="12078" max="12289" width="9.140625" style="3"/>
    <col min="12290" max="12290" width="8.85546875" style="3" customWidth="1"/>
    <col min="12291" max="12292" width="13.140625" style="3" customWidth="1"/>
    <col min="12293" max="12293" width="54.140625" style="3" customWidth="1"/>
    <col min="12294" max="12294" width="12.85546875" style="3" customWidth="1"/>
    <col min="12295" max="12295" width="14.85546875" style="3" customWidth="1"/>
    <col min="12296" max="12296" width="11.5703125" style="3" customWidth="1"/>
    <col min="12297" max="12297" width="20.140625" style="3" customWidth="1"/>
    <col min="12298" max="12298" width="12.42578125" style="3" customWidth="1"/>
    <col min="12299" max="12299" width="23.140625" style="3" customWidth="1"/>
    <col min="12300" max="12300" width="78.5703125" style="3" customWidth="1"/>
    <col min="12301" max="12301" width="25.140625" style="3" bestFit="1" customWidth="1"/>
    <col min="12302" max="12302" width="17.140625" style="3" customWidth="1"/>
    <col min="12303" max="12303" width="12.140625" style="3" customWidth="1"/>
    <col min="12304" max="12333" width="11.42578125" style="3" customWidth="1"/>
    <col min="12334" max="12545" width="9.140625" style="3"/>
    <col min="12546" max="12546" width="8.85546875" style="3" customWidth="1"/>
    <col min="12547" max="12548" width="13.140625" style="3" customWidth="1"/>
    <col min="12549" max="12549" width="54.140625" style="3" customWidth="1"/>
    <col min="12550" max="12550" width="12.85546875" style="3" customWidth="1"/>
    <col min="12551" max="12551" width="14.85546875" style="3" customWidth="1"/>
    <col min="12552" max="12552" width="11.5703125" style="3" customWidth="1"/>
    <col min="12553" max="12553" width="20.140625" style="3" customWidth="1"/>
    <col min="12554" max="12554" width="12.42578125" style="3" customWidth="1"/>
    <col min="12555" max="12555" width="23.140625" style="3" customWidth="1"/>
    <col min="12556" max="12556" width="78.5703125" style="3" customWidth="1"/>
    <col min="12557" max="12557" width="25.140625" style="3" bestFit="1" customWidth="1"/>
    <col min="12558" max="12558" width="17.140625" style="3" customWidth="1"/>
    <col min="12559" max="12559" width="12.140625" style="3" customWidth="1"/>
    <col min="12560" max="12589" width="11.42578125" style="3" customWidth="1"/>
    <col min="12590" max="12801" width="9.140625" style="3"/>
    <col min="12802" max="12802" width="8.85546875" style="3" customWidth="1"/>
    <col min="12803" max="12804" width="13.140625" style="3" customWidth="1"/>
    <col min="12805" max="12805" width="54.140625" style="3" customWidth="1"/>
    <col min="12806" max="12806" width="12.85546875" style="3" customWidth="1"/>
    <col min="12807" max="12807" width="14.85546875" style="3" customWidth="1"/>
    <col min="12808" max="12808" width="11.5703125" style="3" customWidth="1"/>
    <col min="12809" max="12809" width="20.140625" style="3" customWidth="1"/>
    <col min="12810" max="12810" width="12.42578125" style="3" customWidth="1"/>
    <col min="12811" max="12811" width="23.140625" style="3" customWidth="1"/>
    <col min="12812" max="12812" width="78.5703125" style="3" customWidth="1"/>
    <col min="12813" max="12813" width="25.140625" style="3" bestFit="1" customWidth="1"/>
    <col min="12814" max="12814" width="17.140625" style="3" customWidth="1"/>
    <col min="12815" max="12815" width="12.140625" style="3" customWidth="1"/>
    <col min="12816" max="12845" width="11.42578125" style="3" customWidth="1"/>
    <col min="12846" max="13057" width="9.140625" style="3"/>
    <col min="13058" max="13058" width="8.85546875" style="3" customWidth="1"/>
    <col min="13059" max="13060" width="13.140625" style="3" customWidth="1"/>
    <col min="13061" max="13061" width="54.140625" style="3" customWidth="1"/>
    <col min="13062" max="13062" width="12.85546875" style="3" customWidth="1"/>
    <col min="13063" max="13063" width="14.85546875" style="3" customWidth="1"/>
    <col min="13064" max="13064" width="11.5703125" style="3" customWidth="1"/>
    <col min="13065" max="13065" width="20.140625" style="3" customWidth="1"/>
    <col min="13066" max="13066" width="12.42578125" style="3" customWidth="1"/>
    <col min="13067" max="13067" width="23.140625" style="3" customWidth="1"/>
    <col min="13068" max="13068" width="78.5703125" style="3" customWidth="1"/>
    <col min="13069" max="13069" width="25.140625" style="3" bestFit="1" customWidth="1"/>
    <col min="13070" max="13070" width="17.140625" style="3" customWidth="1"/>
    <col min="13071" max="13071" width="12.140625" style="3" customWidth="1"/>
    <col min="13072" max="13101" width="11.42578125" style="3" customWidth="1"/>
    <col min="13102" max="13313" width="9.140625" style="3"/>
    <col min="13314" max="13314" width="8.85546875" style="3" customWidth="1"/>
    <col min="13315" max="13316" width="13.140625" style="3" customWidth="1"/>
    <col min="13317" max="13317" width="54.140625" style="3" customWidth="1"/>
    <col min="13318" max="13318" width="12.85546875" style="3" customWidth="1"/>
    <col min="13319" max="13319" width="14.85546875" style="3" customWidth="1"/>
    <col min="13320" max="13320" width="11.5703125" style="3" customWidth="1"/>
    <col min="13321" max="13321" width="20.140625" style="3" customWidth="1"/>
    <col min="13322" max="13322" width="12.42578125" style="3" customWidth="1"/>
    <col min="13323" max="13323" width="23.140625" style="3" customWidth="1"/>
    <col min="13324" max="13324" width="78.5703125" style="3" customWidth="1"/>
    <col min="13325" max="13325" width="25.140625" style="3" bestFit="1" customWidth="1"/>
    <col min="13326" max="13326" width="17.140625" style="3" customWidth="1"/>
    <col min="13327" max="13327" width="12.140625" style="3" customWidth="1"/>
    <col min="13328" max="13357" width="11.42578125" style="3" customWidth="1"/>
    <col min="13358" max="13569" width="9.140625" style="3"/>
    <col min="13570" max="13570" width="8.85546875" style="3" customWidth="1"/>
    <col min="13571" max="13572" width="13.140625" style="3" customWidth="1"/>
    <col min="13573" max="13573" width="54.140625" style="3" customWidth="1"/>
    <col min="13574" max="13574" width="12.85546875" style="3" customWidth="1"/>
    <col min="13575" max="13575" width="14.85546875" style="3" customWidth="1"/>
    <col min="13576" max="13576" width="11.5703125" style="3" customWidth="1"/>
    <col min="13577" max="13577" width="20.140625" style="3" customWidth="1"/>
    <col min="13578" max="13578" width="12.42578125" style="3" customWidth="1"/>
    <col min="13579" max="13579" width="23.140625" style="3" customWidth="1"/>
    <col min="13580" max="13580" width="78.5703125" style="3" customWidth="1"/>
    <col min="13581" max="13581" width="25.140625" style="3" bestFit="1" customWidth="1"/>
    <col min="13582" max="13582" width="17.140625" style="3" customWidth="1"/>
    <col min="13583" max="13583" width="12.140625" style="3" customWidth="1"/>
    <col min="13584" max="13613" width="11.42578125" style="3" customWidth="1"/>
    <col min="13614" max="13825" width="9.140625" style="3"/>
    <col min="13826" max="13826" width="8.85546875" style="3" customWidth="1"/>
    <col min="13827" max="13828" width="13.140625" style="3" customWidth="1"/>
    <col min="13829" max="13829" width="54.140625" style="3" customWidth="1"/>
    <col min="13830" max="13830" width="12.85546875" style="3" customWidth="1"/>
    <col min="13831" max="13831" width="14.85546875" style="3" customWidth="1"/>
    <col min="13832" max="13832" width="11.5703125" style="3" customWidth="1"/>
    <col min="13833" max="13833" width="20.140625" style="3" customWidth="1"/>
    <col min="13834" max="13834" width="12.42578125" style="3" customWidth="1"/>
    <col min="13835" max="13835" width="23.140625" style="3" customWidth="1"/>
    <col min="13836" max="13836" width="78.5703125" style="3" customWidth="1"/>
    <col min="13837" max="13837" width="25.140625" style="3" bestFit="1" customWidth="1"/>
    <col min="13838" max="13838" width="17.140625" style="3" customWidth="1"/>
    <col min="13839" max="13839" width="12.140625" style="3" customWidth="1"/>
    <col min="13840" max="13869" width="11.42578125" style="3" customWidth="1"/>
    <col min="13870" max="14081" width="9.140625" style="3"/>
    <col min="14082" max="14082" width="8.85546875" style="3" customWidth="1"/>
    <col min="14083" max="14084" width="13.140625" style="3" customWidth="1"/>
    <col min="14085" max="14085" width="54.140625" style="3" customWidth="1"/>
    <col min="14086" max="14086" width="12.85546875" style="3" customWidth="1"/>
    <col min="14087" max="14087" width="14.85546875" style="3" customWidth="1"/>
    <col min="14088" max="14088" width="11.5703125" style="3" customWidth="1"/>
    <col min="14089" max="14089" width="20.140625" style="3" customWidth="1"/>
    <col min="14090" max="14090" width="12.42578125" style="3" customWidth="1"/>
    <col min="14091" max="14091" width="23.140625" style="3" customWidth="1"/>
    <col min="14092" max="14092" width="78.5703125" style="3" customWidth="1"/>
    <col min="14093" max="14093" width="25.140625" style="3" bestFit="1" customWidth="1"/>
    <col min="14094" max="14094" width="17.140625" style="3" customWidth="1"/>
    <col min="14095" max="14095" width="12.140625" style="3" customWidth="1"/>
    <col min="14096" max="14125" width="11.42578125" style="3" customWidth="1"/>
    <col min="14126" max="14337" width="9.140625" style="3"/>
    <col min="14338" max="14338" width="8.85546875" style="3" customWidth="1"/>
    <col min="14339" max="14340" width="13.140625" style="3" customWidth="1"/>
    <col min="14341" max="14341" width="54.140625" style="3" customWidth="1"/>
    <col min="14342" max="14342" width="12.85546875" style="3" customWidth="1"/>
    <col min="14343" max="14343" width="14.85546875" style="3" customWidth="1"/>
    <col min="14344" max="14344" width="11.5703125" style="3" customWidth="1"/>
    <col min="14345" max="14345" width="20.140625" style="3" customWidth="1"/>
    <col min="14346" max="14346" width="12.42578125" style="3" customWidth="1"/>
    <col min="14347" max="14347" width="23.140625" style="3" customWidth="1"/>
    <col min="14348" max="14348" width="78.5703125" style="3" customWidth="1"/>
    <col min="14349" max="14349" width="25.140625" style="3" bestFit="1" customWidth="1"/>
    <col min="14350" max="14350" width="17.140625" style="3" customWidth="1"/>
    <col min="14351" max="14351" width="12.140625" style="3" customWidth="1"/>
    <col min="14352" max="14381" width="11.42578125" style="3" customWidth="1"/>
    <col min="14382" max="14593" width="9.140625" style="3"/>
    <col min="14594" max="14594" width="8.85546875" style="3" customWidth="1"/>
    <col min="14595" max="14596" width="13.140625" style="3" customWidth="1"/>
    <col min="14597" max="14597" width="54.140625" style="3" customWidth="1"/>
    <col min="14598" max="14598" width="12.85546875" style="3" customWidth="1"/>
    <col min="14599" max="14599" width="14.85546875" style="3" customWidth="1"/>
    <col min="14600" max="14600" width="11.5703125" style="3" customWidth="1"/>
    <col min="14601" max="14601" width="20.140625" style="3" customWidth="1"/>
    <col min="14602" max="14602" width="12.42578125" style="3" customWidth="1"/>
    <col min="14603" max="14603" width="23.140625" style="3" customWidth="1"/>
    <col min="14604" max="14604" width="78.5703125" style="3" customWidth="1"/>
    <col min="14605" max="14605" width="25.140625" style="3" bestFit="1" customWidth="1"/>
    <col min="14606" max="14606" width="17.140625" style="3" customWidth="1"/>
    <col min="14607" max="14607" width="12.140625" style="3" customWidth="1"/>
    <col min="14608" max="14637" width="11.42578125" style="3" customWidth="1"/>
    <col min="14638" max="14849" width="9.140625" style="3"/>
    <col min="14850" max="14850" width="8.85546875" style="3" customWidth="1"/>
    <col min="14851" max="14852" width="13.140625" style="3" customWidth="1"/>
    <col min="14853" max="14853" width="54.140625" style="3" customWidth="1"/>
    <col min="14854" max="14854" width="12.85546875" style="3" customWidth="1"/>
    <col min="14855" max="14855" width="14.85546875" style="3" customWidth="1"/>
    <col min="14856" max="14856" width="11.5703125" style="3" customWidth="1"/>
    <col min="14857" max="14857" width="20.140625" style="3" customWidth="1"/>
    <col min="14858" max="14858" width="12.42578125" style="3" customWidth="1"/>
    <col min="14859" max="14859" width="23.140625" style="3" customWidth="1"/>
    <col min="14860" max="14860" width="78.5703125" style="3" customWidth="1"/>
    <col min="14861" max="14861" width="25.140625" style="3" bestFit="1" customWidth="1"/>
    <col min="14862" max="14862" width="17.140625" style="3" customWidth="1"/>
    <col min="14863" max="14863" width="12.140625" style="3" customWidth="1"/>
    <col min="14864" max="14893" width="11.42578125" style="3" customWidth="1"/>
    <col min="14894" max="15105" width="9.140625" style="3"/>
    <col min="15106" max="15106" width="8.85546875" style="3" customWidth="1"/>
    <col min="15107" max="15108" width="13.140625" style="3" customWidth="1"/>
    <col min="15109" max="15109" width="54.140625" style="3" customWidth="1"/>
    <col min="15110" max="15110" width="12.85546875" style="3" customWidth="1"/>
    <col min="15111" max="15111" width="14.85546875" style="3" customWidth="1"/>
    <col min="15112" max="15112" width="11.5703125" style="3" customWidth="1"/>
    <col min="15113" max="15113" width="20.140625" style="3" customWidth="1"/>
    <col min="15114" max="15114" width="12.42578125" style="3" customWidth="1"/>
    <col min="15115" max="15115" width="23.140625" style="3" customWidth="1"/>
    <col min="15116" max="15116" width="78.5703125" style="3" customWidth="1"/>
    <col min="15117" max="15117" width="25.140625" style="3" bestFit="1" customWidth="1"/>
    <col min="15118" max="15118" width="17.140625" style="3" customWidth="1"/>
    <col min="15119" max="15119" width="12.140625" style="3" customWidth="1"/>
    <col min="15120" max="15149" width="11.42578125" style="3" customWidth="1"/>
    <col min="15150" max="15361" width="9.140625" style="3"/>
    <col min="15362" max="15362" width="8.85546875" style="3" customWidth="1"/>
    <col min="15363" max="15364" width="13.140625" style="3" customWidth="1"/>
    <col min="15365" max="15365" width="54.140625" style="3" customWidth="1"/>
    <col min="15366" max="15366" width="12.85546875" style="3" customWidth="1"/>
    <col min="15367" max="15367" width="14.85546875" style="3" customWidth="1"/>
    <col min="15368" max="15368" width="11.5703125" style="3" customWidth="1"/>
    <col min="15369" max="15369" width="20.140625" style="3" customWidth="1"/>
    <col min="15370" max="15370" width="12.42578125" style="3" customWidth="1"/>
    <col min="15371" max="15371" width="23.140625" style="3" customWidth="1"/>
    <col min="15372" max="15372" width="78.5703125" style="3" customWidth="1"/>
    <col min="15373" max="15373" width="25.140625" style="3" bestFit="1" customWidth="1"/>
    <col min="15374" max="15374" width="17.140625" style="3" customWidth="1"/>
    <col min="15375" max="15375" width="12.140625" style="3" customWidth="1"/>
    <col min="15376" max="15405" width="11.42578125" style="3" customWidth="1"/>
    <col min="15406" max="15617" width="9.140625" style="3"/>
    <col min="15618" max="15618" width="8.85546875" style="3" customWidth="1"/>
    <col min="15619" max="15620" width="13.140625" style="3" customWidth="1"/>
    <col min="15621" max="15621" width="54.140625" style="3" customWidth="1"/>
    <col min="15622" max="15622" width="12.85546875" style="3" customWidth="1"/>
    <col min="15623" max="15623" width="14.85546875" style="3" customWidth="1"/>
    <col min="15624" max="15624" width="11.5703125" style="3" customWidth="1"/>
    <col min="15625" max="15625" width="20.140625" style="3" customWidth="1"/>
    <col min="15626" max="15626" width="12.42578125" style="3" customWidth="1"/>
    <col min="15627" max="15627" width="23.140625" style="3" customWidth="1"/>
    <col min="15628" max="15628" width="78.5703125" style="3" customWidth="1"/>
    <col min="15629" max="15629" width="25.140625" style="3" bestFit="1" customWidth="1"/>
    <col min="15630" max="15630" width="17.140625" style="3" customWidth="1"/>
    <col min="15631" max="15631" width="12.140625" style="3" customWidth="1"/>
    <col min="15632" max="15661" width="11.42578125" style="3" customWidth="1"/>
    <col min="15662" max="15873" width="9.140625" style="3"/>
    <col min="15874" max="15874" width="8.85546875" style="3" customWidth="1"/>
    <col min="15875" max="15876" width="13.140625" style="3" customWidth="1"/>
    <col min="15877" max="15877" width="54.140625" style="3" customWidth="1"/>
    <col min="15878" max="15878" width="12.85546875" style="3" customWidth="1"/>
    <col min="15879" max="15879" width="14.85546875" style="3" customWidth="1"/>
    <col min="15880" max="15880" width="11.5703125" style="3" customWidth="1"/>
    <col min="15881" max="15881" width="20.140625" style="3" customWidth="1"/>
    <col min="15882" max="15882" width="12.42578125" style="3" customWidth="1"/>
    <col min="15883" max="15883" width="23.140625" style="3" customWidth="1"/>
    <col min="15884" max="15884" width="78.5703125" style="3" customWidth="1"/>
    <col min="15885" max="15885" width="25.140625" style="3" bestFit="1" customWidth="1"/>
    <col min="15886" max="15886" width="17.140625" style="3" customWidth="1"/>
    <col min="15887" max="15887" width="12.140625" style="3" customWidth="1"/>
    <col min="15888" max="15917" width="11.42578125" style="3" customWidth="1"/>
    <col min="15918" max="16129" width="9.140625" style="3"/>
    <col min="16130" max="16130" width="8.85546875" style="3" customWidth="1"/>
    <col min="16131" max="16132" width="13.140625" style="3" customWidth="1"/>
    <col min="16133" max="16133" width="54.140625" style="3" customWidth="1"/>
    <col min="16134" max="16134" width="12.85546875" style="3" customWidth="1"/>
    <col min="16135" max="16135" width="14.85546875" style="3" customWidth="1"/>
    <col min="16136" max="16136" width="11.5703125" style="3" customWidth="1"/>
    <col min="16137" max="16137" width="20.140625" style="3" customWidth="1"/>
    <col min="16138" max="16138" width="12.42578125" style="3" customWidth="1"/>
    <col min="16139" max="16139" width="23.140625" style="3" customWidth="1"/>
    <col min="16140" max="16140" width="78.5703125" style="3" customWidth="1"/>
    <col min="16141" max="16141" width="25.140625" style="3" bestFit="1" customWidth="1"/>
    <col min="16142" max="16142" width="17.140625" style="3" customWidth="1"/>
    <col min="16143" max="16143" width="12.140625" style="3" customWidth="1"/>
    <col min="16144" max="16173" width="11.42578125" style="3" customWidth="1"/>
    <col min="16174" max="16384" width="9.140625" style="3"/>
  </cols>
  <sheetData>
    <row r="1" spans="1:50" ht="25.5" hidden="1" customHeight="1" x14ac:dyDescent="0.2">
      <c r="A1" s="367" t="s">
        <v>41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277"/>
    </row>
    <row r="2" spans="1:50" ht="25.5" hidden="1" customHeight="1" x14ac:dyDescent="0.2">
      <c r="A2" s="51"/>
      <c r="B2" s="51"/>
      <c r="C2" s="51"/>
      <c r="D2" s="50"/>
      <c r="E2" s="51"/>
      <c r="F2" s="51"/>
      <c r="G2" s="51"/>
      <c r="H2" s="51"/>
      <c r="I2" s="51"/>
      <c r="J2" s="51"/>
      <c r="K2" s="51"/>
      <c r="L2" s="277"/>
    </row>
    <row r="3" spans="1:50" s="62" customFormat="1" ht="19.5" customHeight="1" x14ac:dyDescent="0.2">
      <c r="A3" s="53" t="s">
        <v>50</v>
      </c>
      <c r="B3" s="53"/>
      <c r="C3" s="53"/>
      <c r="D3" s="68"/>
      <c r="E3" s="53"/>
      <c r="F3" s="53" t="s">
        <v>71</v>
      </c>
      <c r="G3" s="135"/>
      <c r="H3" s="56"/>
      <c r="I3" s="55"/>
      <c r="J3" s="55"/>
      <c r="K3" s="55"/>
      <c r="L3" s="278">
        <f>J3-K3</f>
        <v>0</v>
      </c>
      <c r="M3" s="56"/>
      <c r="N3" s="56"/>
      <c r="O3" s="56"/>
      <c r="P3" s="57"/>
      <c r="Q3" s="58"/>
      <c r="R3" s="59"/>
      <c r="S3" s="60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</row>
    <row r="4" spans="1:50" s="62" customFormat="1" ht="19.5" customHeight="1" x14ac:dyDescent="0.2">
      <c r="A4" s="63"/>
      <c r="B4" s="63"/>
      <c r="C4" s="63"/>
      <c r="D4" s="68"/>
      <c r="E4" s="53"/>
      <c r="F4" s="53" t="s">
        <v>51</v>
      </c>
      <c r="G4" s="135" t="s">
        <v>49</v>
      </c>
      <c r="H4" s="69"/>
      <c r="J4" s="136"/>
      <c r="K4" s="64"/>
      <c r="L4" s="279"/>
      <c r="M4" s="52"/>
      <c r="N4" s="74"/>
      <c r="O4" s="65"/>
      <c r="P4" s="66"/>
      <c r="Q4" s="61"/>
      <c r="R4" s="59"/>
      <c r="S4" s="60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</row>
    <row r="5" spans="1:50" s="62" customFormat="1" ht="19.5" customHeight="1" x14ac:dyDescent="0.2">
      <c r="A5" s="54" t="s">
        <v>53</v>
      </c>
      <c r="B5" s="54"/>
      <c r="C5" s="54"/>
      <c r="D5" s="68" t="s">
        <v>34</v>
      </c>
      <c r="E5" s="53"/>
      <c r="H5" s="69"/>
      <c r="L5" s="279"/>
      <c r="M5" s="67"/>
      <c r="N5" s="74"/>
      <c r="O5" s="70"/>
      <c r="P5" s="66"/>
      <c r="Q5" s="61"/>
      <c r="R5" s="59"/>
      <c r="S5" s="60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</row>
    <row r="6" spans="1:50" s="62" customFormat="1" ht="38.1" customHeight="1" thickBot="1" x14ac:dyDescent="0.25">
      <c r="A6" s="63" t="s">
        <v>52</v>
      </c>
      <c r="B6" s="63"/>
      <c r="C6" s="63"/>
      <c r="D6" s="68" t="s">
        <v>48</v>
      </c>
      <c r="E6" s="53"/>
      <c r="J6" s="64"/>
      <c r="K6" s="64"/>
      <c r="L6" s="104"/>
      <c r="M6" s="67"/>
      <c r="N6" s="61"/>
      <c r="O6" s="71"/>
      <c r="P6" s="72"/>
      <c r="Q6" s="61"/>
      <c r="R6" s="59"/>
      <c r="S6" s="60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</row>
    <row r="7" spans="1:50" s="69" customFormat="1" ht="42" customHeight="1" thickBot="1" x14ac:dyDescent="0.25">
      <c r="A7" s="137"/>
      <c r="B7" s="76"/>
      <c r="D7" s="138"/>
      <c r="E7" s="138"/>
      <c r="F7" s="368" t="s">
        <v>83</v>
      </c>
      <c r="G7" s="369"/>
      <c r="H7" s="369"/>
      <c r="I7" s="370"/>
      <c r="J7" s="73"/>
      <c r="K7" s="139" t="s">
        <v>58</v>
      </c>
      <c r="L7" s="371" t="s">
        <v>57</v>
      </c>
      <c r="M7" s="140"/>
      <c r="N7" s="141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</row>
    <row r="8" spans="1:50" s="69" customFormat="1" ht="22.5" customHeight="1" thickBot="1" x14ac:dyDescent="0.25">
      <c r="B8" s="76"/>
      <c r="F8" s="373">
        <v>2026</v>
      </c>
      <c r="G8" s="374"/>
      <c r="H8" s="374"/>
      <c r="I8" s="375"/>
      <c r="K8" s="142"/>
      <c r="L8" s="372"/>
      <c r="M8" s="140"/>
      <c r="N8" s="141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</row>
    <row r="9" spans="1:50" s="69" customFormat="1" ht="21" customHeight="1" thickBot="1" x14ac:dyDescent="0.25">
      <c r="B9" s="76"/>
      <c r="F9" s="143"/>
      <c r="G9" s="143"/>
      <c r="H9" s="143"/>
      <c r="I9" s="143"/>
      <c r="K9" s="144"/>
      <c r="L9" s="280"/>
      <c r="M9" s="140"/>
      <c r="N9" s="141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</row>
    <row r="10" spans="1:50" s="62" customFormat="1" ht="32.450000000000003" customHeight="1" thickBot="1" x14ac:dyDescent="0.25">
      <c r="A10" s="145" t="s">
        <v>0</v>
      </c>
      <c r="B10" s="146" t="s">
        <v>54</v>
      </c>
      <c r="C10" s="122"/>
      <c r="D10" s="122" t="s">
        <v>59</v>
      </c>
      <c r="E10" s="147" t="s">
        <v>47</v>
      </c>
      <c r="F10" s="147" t="s">
        <v>35</v>
      </c>
      <c r="G10" s="148" t="s">
        <v>2</v>
      </c>
      <c r="H10" s="148" t="s">
        <v>55</v>
      </c>
      <c r="I10" s="148" t="s">
        <v>56</v>
      </c>
      <c r="J10" s="76"/>
      <c r="K10" s="77" t="s">
        <v>56</v>
      </c>
      <c r="L10" s="281"/>
      <c r="M10" s="59"/>
      <c r="N10" s="60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</row>
    <row r="11" spans="1:50" s="62" customFormat="1" ht="63.6" customHeight="1" thickBot="1" x14ac:dyDescent="0.25">
      <c r="A11" s="149"/>
      <c r="B11" s="150"/>
      <c r="C11" s="151"/>
      <c r="D11" s="152"/>
      <c r="E11" s="153"/>
      <c r="F11" s="153"/>
      <c r="G11" s="154"/>
      <c r="H11" s="155"/>
      <c r="I11" s="199">
        <f>+E11*F11*G11*H11</f>
        <v>0</v>
      </c>
      <c r="J11" s="78"/>
      <c r="K11" s="170">
        <f t="shared" ref="K11:K18" si="0">+I11</f>
        <v>0</v>
      </c>
      <c r="L11" s="282"/>
      <c r="M11" s="59"/>
      <c r="N11" s="60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</row>
    <row r="12" spans="1:50" s="62" customFormat="1" ht="53.1" customHeight="1" thickBot="1" x14ac:dyDescent="0.25">
      <c r="A12" s="149"/>
      <c r="B12" s="150"/>
      <c r="C12" s="151"/>
      <c r="D12" s="152"/>
      <c r="E12" s="159"/>
      <c r="F12" s="153"/>
      <c r="G12" s="154"/>
      <c r="H12" s="160"/>
      <c r="I12" s="199">
        <f t="shared" ref="I12:I18" si="1">+E12*F12*G12*H12</f>
        <v>0</v>
      </c>
      <c r="J12" s="78"/>
      <c r="K12" s="170">
        <f t="shared" si="0"/>
        <v>0</v>
      </c>
      <c r="L12" s="282"/>
      <c r="M12" s="59"/>
      <c r="N12" s="60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</row>
    <row r="13" spans="1:50" s="62" customFormat="1" ht="48.95" customHeight="1" thickBot="1" x14ac:dyDescent="0.25">
      <c r="A13" s="161"/>
      <c r="B13" s="162"/>
      <c r="C13" s="163"/>
      <c r="D13" s="152"/>
      <c r="E13" s="159"/>
      <c r="F13" s="153"/>
      <c r="G13" s="154"/>
      <c r="H13" s="164"/>
      <c r="I13" s="199">
        <f t="shared" si="1"/>
        <v>0</v>
      </c>
      <c r="J13" s="283"/>
      <c r="K13" s="170">
        <f t="shared" si="0"/>
        <v>0</v>
      </c>
      <c r="L13" s="282"/>
      <c r="M13" s="59"/>
      <c r="N13" s="60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</row>
    <row r="14" spans="1:50" s="62" customFormat="1" ht="48.95" customHeight="1" thickBot="1" x14ac:dyDescent="0.25">
      <c r="A14" s="161"/>
      <c r="B14" s="162"/>
      <c r="C14" s="163"/>
      <c r="D14" s="152"/>
      <c r="E14" s="159"/>
      <c r="F14" s="153"/>
      <c r="G14" s="154"/>
      <c r="H14" s="164"/>
      <c r="I14" s="199">
        <f t="shared" si="1"/>
        <v>0</v>
      </c>
      <c r="J14" s="283"/>
      <c r="K14" s="170">
        <f t="shared" ref="K14:K15" si="2">+I14</f>
        <v>0</v>
      </c>
      <c r="L14" s="282"/>
      <c r="M14" s="59"/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</row>
    <row r="15" spans="1:50" s="62" customFormat="1" ht="48.95" customHeight="1" thickBot="1" x14ac:dyDescent="0.25">
      <c r="A15" s="161"/>
      <c r="B15" s="162"/>
      <c r="C15" s="163"/>
      <c r="D15" s="152"/>
      <c r="E15" s="159"/>
      <c r="F15" s="153"/>
      <c r="G15" s="154"/>
      <c r="H15" s="164"/>
      <c r="I15" s="199">
        <f t="shared" si="1"/>
        <v>0</v>
      </c>
      <c r="J15" s="283"/>
      <c r="K15" s="170">
        <f t="shared" si="2"/>
        <v>0</v>
      </c>
      <c r="L15" s="282"/>
      <c r="M15" s="59"/>
      <c r="N15" s="60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</row>
    <row r="16" spans="1:50" s="62" customFormat="1" ht="61.5" customHeight="1" thickBot="1" x14ac:dyDescent="0.25">
      <c r="A16" s="149"/>
      <c r="B16" s="150"/>
      <c r="C16" s="151"/>
      <c r="D16" s="152"/>
      <c r="E16" s="159"/>
      <c r="F16" s="153"/>
      <c r="G16" s="154"/>
      <c r="H16" s="164"/>
      <c r="I16" s="199">
        <f t="shared" si="1"/>
        <v>0</v>
      </c>
      <c r="J16" s="78"/>
      <c r="K16" s="170">
        <f t="shared" si="0"/>
        <v>0</v>
      </c>
      <c r="L16" s="282"/>
      <c r="M16" s="59"/>
      <c r="N16" s="60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</row>
    <row r="17" spans="1:45" s="62" customFormat="1" ht="61.5" customHeight="1" thickBot="1" x14ac:dyDescent="0.25">
      <c r="A17" s="149"/>
      <c r="B17" s="150"/>
      <c r="C17" s="151"/>
      <c r="D17" s="152"/>
      <c r="E17" s="159"/>
      <c r="F17" s="153"/>
      <c r="G17" s="154"/>
      <c r="H17" s="164"/>
      <c r="I17" s="199">
        <f t="shared" si="1"/>
        <v>0</v>
      </c>
      <c r="J17" s="78"/>
      <c r="K17" s="170">
        <f t="shared" si="0"/>
        <v>0</v>
      </c>
      <c r="L17" s="282"/>
      <c r="M17" s="59"/>
      <c r="N17" s="60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</row>
    <row r="18" spans="1:45" s="62" customFormat="1" ht="21.75" thickBot="1" x14ac:dyDescent="0.25">
      <c r="A18" s="149"/>
      <c r="B18" s="150"/>
      <c r="C18" s="151"/>
      <c r="D18" s="152"/>
      <c r="E18" s="159"/>
      <c r="F18" s="153"/>
      <c r="G18" s="154"/>
      <c r="H18" s="164"/>
      <c r="I18" s="199">
        <f t="shared" si="1"/>
        <v>0</v>
      </c>
      <c r="J18" s="78"/>
      <c r="K18" s="170">
        <f t="shared" si="0"/>
        <v>0</v>
      </c>
      <c r="L18" s="282"/>
      <c r="M18" s="59"/>
      <c r="N18" s="60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</row>
    <row r="19" spans="1:45" s="62" customFormat="1" ht="21" x14ac:dyDescent="0.2">
      <c r="A19" s="165"/>
      <c r="B19" s="100"/>
      <c r="C19" s="100" t="s">
        <v>60</v>
      </c>
      <c r="D19" s="100"/>
      <c r="E19" s="100"/>
      <c r="F19" s="166"/>
      <c r="G19" s="167"/>
      <c r="H19" s="168"/>
      <c r="I19" s="169">
        <f>SUM(I11:I18)</f>
        <v>0</v>
      </c>
      <c r="J19" s="78"/>
      <c r="K19" s="170">
        <f>SUM(K11:K18)</f>
        <v>0</v>
      </c>
      <c r="L19" s="284"/>
      <c r="M19" s="59"/>
      <c r="N19" s="60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</row>
    <row r="20" spans="1:45" s="62" customFormat="1" ht="21" x14ac:dyDescent="0.2">
      <c r="A20" s="171"/>
      <c r="B20" s="116"/>
      <c r="C20" s="79"/>
      <c r="D20" s="79"/>
      <c r="E20" s="79"/>
      <c r="F20" s="80"/>
      <c r="G20" s="81">
        <v>0</v>
      </c>
      <c r="H20" s="79"/>
      <c r="I20" s="172"/>
      <c r="J20" s="78"/>
      <c r="K20" s="99"/>
      <c r="L20" s="285"/>
      <c r="M20" s="59"/>
      <c r="N20" s="60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</row>
    <row r="21" spans="1:45" s="62" customFormat="1" ht="21" x14ac:dyDescent="0.2">
      <c r="A21" s="173" t="s">
        <v>3</v>
      </c>
      <c r="B21" s="100" t="s">
        <v>61</v>
      </c>
      <c r="C21" s="83"/>
      <c r="D21" s="83"/>
      <c r="E21" s="83"/>
      <c r="F21" s="84" t="s">
        <v>63</v>
      </c>
      <c r="G21" s="81">
        <v>0</v>
      </c>
      <c r="H21" s="84" t="s">
        <v>65</v>
      </c>
      <c r="I21" s="84"/>
      <c r="J21" s="85"/>
      <c r="K21" s="174"/>
      <c r="L21" s="286"/>
      <c r="M21" s="59"/>
      <c r="N21" s="60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</row>
    <row r="22" spans="1:45" s="62" customFormat="1" ht="21" x14ac:dyDescent="0.2">
      <c r="A22" s="171"/>
      <c r="B22" s="116"/>
      <c r="C22" s="79"/>
      <c r="D22" s="175" t="s">
        <v>36</v>
      </c>
      <c r="E22" s="175">
        <v>1</v>
      </c>
      <c r="F22" s="176">
        <f>I19</f>
        <v>0</v>
      </c>
      <c r="G22" s="176"/>
      <c r="H22" s="177"/>
      <c r="I22" s="156">
        <f>+ROUNDUP(F22*H22,2)</f>
        <v>0</v>
      </c>
      <c r="J22" s="87"/>
      <c r="K22" s="157">
        <f>+I22</f>
        <v>0</v>
      </c>
      <c r="L22" s="287"/>
      <c r="M22" s="59"/>
      <c r="N22" s="60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</row>
    <row r="23" spans="1:45" s="62" customFormat="1" ht="21" x14ac:dyDescent="0.2">
      <c r="A23" s="171"/>
      <c r="B23" s="116"/>
      <c r="C23" s="79"/>
      <c r="D23" s="175" t="s">
        <v>37</v>
      </c>
      <c r="E23" s="175">
        <v>1</v>
      </c>
      <c r="F23" s="176">
        <f>+F22</f>
        <v>0</v>
      </c>
      <c r="G23" s="176"/>
      <c r="H23" s="178"/>
      <c r="I23" s="156">
        <f>+ROUNDUP(F23*H23,2)</f>
        <v>0</v>
      </c>
      <c r="J23" s="87"/>
      <c r="K23" s="157">
        <f>+I23</f>
        <v>0</v>
      </c>
      <c r="L23" s="287"/>
      <c r="M23" s="59"/>
      <c r="N23" s="60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</row>
    <row r="24" spans="1:45" s="62" customFormat="1" ht="21" x14ac:dyDescent="0.2">
      <c r="A24" s="171"/>
      <c r="B24" s="116"/>
      <c r="C24" s="79"/>
      <c r="D24" s="175" t="s">
        <v>62</v>
      </c>
      <c r="E24" s="175">
        <v>1</v>
      </c>
      <c r="F24" s="179"/>
      <c r="G24" s="176"/>
      <c r="H24" s="178"/>
      <c r="I24" s="156">
        <f>F24*G24*H24</f>
        <v>0</v>
      </c>
      <c r="J24" s="87"/>
      <c r="K24" s="157">
        <f>+I24</f>
        <v>0</v>
      </c>
      <c r="L24" s="287"/>
      <c r="M24" s="59"/>
      <c r="N24" s="60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</row>
    <row r="25" spans="1:45" s="62" customFormat="1" ht="21" x14ac:dyDescent="0.2">
      <c r="A25" s="171"/>
      <c r="B25" s="116"/>
      <c r="C25" s="79"/>
      <c r="D25" s="175" t="s">
        <v>38</v>
      </c>
      <c r="E25" s="175">
        <v>1</v>
      </c>
      <c r="F25" s="180">
        <f>+F23</f>
        <v>0</v>
      </c>
      <c r="G25" s="176"/>
      <c r="H25" s="181"/>
      <c r="I25" s="156">
        <f>+ROUNDUP(F25*H25,2)</f>
        <v>0</v>
      </c>
      <c r="J25" s="87"/>
      <c r="K25" s="157">
        <f>+I25</f>
        <v>0</v>
      </c>
      <c r="L25" s="287"/>
      <c r="M25" s="59"/>
      <c r="N25" s="60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</row>
    <row r="26" spans="1:45" s="62" customFormat="1" ht="21" x14ac:dyDescent="0.2">
      <c r="A26" s="182"/>
      <c r="B26" s="183"/>
      <c r="C26" s="89"/>
      <c r="D26" s="184"/>
      <c r="E26" s="184"/>
      <c r="F26" s="185"/>
      <c r="G26" s="90" t="e">
        <f>#REF!</f>
        <v>#REF!</v>
      </c>
      <c r="H26" s="186"/>
      <c r="I26" s="187"/>
      <c r="J26" s="91"/>
      <c r="K26" s="188"/>
      <c r="L26" s="288"/>
      <c r="M26" s="59"/>
      <c r="N26" s="60"/>
    </row>
    <row r="27" spans="1:45" s="62" customFormat="1" ht="21" x14ac:dyDescent="0.2">
      <c r="A27" s="165"/>
      <c r="B27" s="189"/>
      <c r="C27" s="189" t="s">
        <v>64</v>
      </c>
      <c r="D27" s="189"/>
      <c r="E27" s="189"/>
      <c r="F27" s="190"/>
      <c r="G27" s="167">
        <v>0</v>
      </c>
      <c r="H27" s="191"/>
      <c r="I27" s="192">
        <f>SUM(I22:I26)</f>
        <v>0</v>
      </c>
      <c r="J27" s="78"/>
      <c r="K27" s="157">
        <f>+I27</f>
        <v>0</v>
      </c>
      <c r="L27" s="284"/>
      <c r="M27" s="59">
        <f>'[1]Summary Budget'!G13</f>
        <v>0</v>
      </c>
      <c r="N27" s="60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</row>
    <row r="28" spans="1:45" s="62" customFormat="1" ht="21" x14ac:dyDescent="0.2">
      <c r="A28" s="171"/>
      <c r="B28" s="116"/>
      <c r="C28" s="79"/>
      <c r="D28" s="79"/>
      <c r="E28" s="79"/>
      <c r="F28" s="193"/>
      <c r="G28" s="81">
        <v>0</v>
      </c>
      <c r="H28" s="79"/>
      <c r="I28" s="172"/>
      <c r="J28" s="78"/>
      <c r="K28" s="99"/>
      <c r="L28" s="285"/>
      <c r="M28" s="59"/>
      <c r="N28" s="60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</row>
    <row r="29" spans="1:45" s="62" customFormat="1" ht="21" x14ac:dyDescent="0.2">
      <c r="A29" s="173" t="s">
        <v>5</v>
      </c>
      <c r="B29" s="100" t="s">
        <v>66</v>
      </c>
      <c r="C29" s="83"/>
      <c r="D29" s="92"/>
      <c r="E29" s="92"/>
      <c r="F29" s="84"/>
      <c r="G29" s="81">
        <v>0</v>
      </c>
      <c r="H29" s="194" t="s">
        <v>55</v>
      </c>
      <c r="I29" s="82"/>
      <c r="J29" s="78"/>
      <c r="K29" s="195"/>
      <c r="L29" s="289"/>
      <c r="M29" s="59"/>
      <c r="N29" s="60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</row>
    <row r="30" spans="1:45" s="62" customFormat="1" ht="21" x14ac:dyDescent="0.2">
      <c r="A30" s="196"/>
      <c r="B30" s="116"/>
      <c r="C30" s="93"/>
      <c r="D30" s="197"/>
      <c r="E30" s="197"/>
      <c r="F30" s="198"/>
      <c r="G30" s="176"/>
      <c r="H30" s="94"/>
      <c r="I30" s="199"/>
      <c r="J30" s="78"/>
      <c r="K30" s="200">
        <f>+I30</f>
        <v>0</v>
      </c>
      <c r="L30" s="287"/>
      <c r="M30" s="59"/>
      <c r="N30" s="60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</row>
    <row r="31" spans="1:45" s="62" customFormat="1" ht="21" x14ac:dyDescent="0.2">
      <c r="A31" s="196"/>
      <c r="B31" s="116"/>
      <c r="C31" s="151"/>
      <c r="D31" s="197"/>
      <c r="E31" s="197"/>
      <c r="F31" s="198"/>
      <c r="G31" s="176"/>
      <c r="H31" s="94"/>
      <c r="I31" s="199"/>
      <c r="J31" s="78"/>
      <c r="K31" s="200">
        <f>+I31</f>
        <v>0</v>
      </c>
      <c r="L31" s="287"/>
      <c r="M31" s="59"/>
      <c r="N31" s="60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</row>
    <row r="32" spans="1:45" s="62" customFormat="1" ht="21" x14ac:dyDescent="0.2">
      <c r="A32" s="196"/>
      <c r="B32" s="116"/>
      <c r="C32" s="151"/>
      <c r="D32" s="197"/>
      <c r="E32" s="197"/>
      <c r="F32" s="198"/>
      <c r="G32" s="176"/>
      <c r="H32" s="94"/>
      <c r="I32" s="199"/>
      <c r="J32" s="78"/>
      <c r="K32" s="200">
        <f>+I32</f>
        <v>0</v>
      </c>
      <c r="L32" s="287"/>
      <c r="M32" s="59"/>
      <c r="N32" s="60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</row>
    <row r="33" spans="1:45" s="62" customFormat="1" ht="21" x14ac:dyDescent="0.2">
      <c r="A33" s="165"/>
      <c r="B33" s="189"/>
      <c r="C33" s="95"/>
      <c r="D33" s="96" t="s">
        <v>39</v>
      </c>
      <c r="E33" s="96"/>
      <c r="F33" s="110"/>
      <c r="G33" s="108">
        <v>0</v>
      </c>
      <c r="H33" s="110"/>
      <c r="I33" s="199"/>
      <c r="J33" s="78"/>
      <c r="K33" s="157"/>
      <c r="L33" s="287"/>
      <c r="M33" s="59"/>
      <c r="N33" s="60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</row>
    <row r="34" spans="1:45" s="62" customFormat="1" ht="21" x14ac:dyDescent="0.2">
      <c r="A34" s="201"/>
      <c r="B34" s="183"/>
      <c r="C34" s="89"/>
      <c r="D34" s="89"/>
      <c r="E34" s="89"/>
      <c r="F34" s="97"/>
      <c r="G34" s="202" t="e">
        <f>#REF!</f>
        <v>#REF!</v>
      </c>
      <c r="H34" s="97"/>
      <c r="I34" s="203">
        <f>SUM(I30:I33)</f>
        <v>0</v>
      </c>
      <c r="J34" s="91"/>
      <c r="K34" s="203"/>
      <c r="L34" s="290"/>
      <c r="M34" s="59"/>
      <c r="N34" s="60"/>
    </row>
    <row r="35" spans="1:45" s="62" customFormat="1" ht="21" x14ac:dyDescent="0.2">
      <c r="A35" s="165"/>
      <c r="B35" s="189"/>
      <c r="C35" s="98" t="s">
        <v>67</v>
      </c>
      <c r="D35" s="98"/>
      <c r="E35" s="98"/>
      <c r="F35" s="204"/>
      <c r="G35" s="81">
        <v>0</v>
      </c>
      <c r="H35" s="205"/>
      <c r="I35" s="169">
        <f>+SUM(I30:I33)</f>
        <v>0</v>
      </c>
      <c r="J35" s="206"/>
      <c r="K35" s="157">
        <f>+I35</f>
        <v>0</v>
      </c>
      <c r="L35" s="291"/>
      <c r="M35" s="59"/>
      <c r="N35" s="60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</row>
    <row r="36" spans="1:45" s="62" customFormat="1" ht="21" x14ac:dyDescent="0.2">
      <c r="A36" s="171"/>
      <c r="B36" s="116"/>
      <c r="C36" s="79"/>
      <c r="D36" s="79"/>
      <c r="E36" s="79"/>
      <c r="F36" s="193"/>
      <c r="G36" s="81">
        <v>0</v>
      </c>
      <c r="H36" s="79"/>
      <c r="I36" s="172"/>
      <c r="J36" s="78"/>
      <c r="K36" s="99"/>
      <c r="L36" s="292"/>
      <c r="M36" s="59"/>
      <c r="N36" s="60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</row>
    <row r="37" spans="1:45" s="62" customFormat="1" ht="21" x14ac:dyDescent="0.2">
      <c r="A37" s="207" t="s">
        <v>7</v>
      </c>
      <c r="B37" s="100" t="s">
        <v>68</v>
      </c>
      <c r="C37" s="83"/>
      <c r="D37" s="92"/>
      <c r="E37" s="92"/>
      <c r="F37" s="84" t="s">
        <v>8</v>
      </c>
      <c r="G37" s="81">
        <v>0</v>
      </c>
      <c r="H37" s="208" t="s">
        <v>24</v>
      </c>
      <c r="I37" s="209"/>
      <c r="J37" s="99"/>
      <c r="K37" s="195"/>
      <c r="L37" s="293"/>
      <c r="M37" s="59"/>
      <c r="N37" s="60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</row>
    <row r="38" spans="1:45" s="62" customFormat="1" ht="21" x14ac:dyDescent="0.2">
      <c r="A38" s="210"/>
      <c r="B38" s="116"/>
      <c r="C38" s="79"/>
      <c r="D38" s="115"/>
      <c r="E38" s="310"/>
      <c r="F38" s="211"/>
      <c r="G38" s="86"/>
      <c r="H38" s="212"/>
      <c r="I38" s="213">
        <f>+ROUNDUP(F38*G38*H38,2)</f>
        <v>0</v>
      </c>
      <c r="J38" s="87"/>
      <c r="K38" s="157">
        <f>+I38</f>
        <v>0</v>
      </c>
      <c r="L38" s="294"/>
      <c r="M38" s="59"/>
      <c r="N38" s="60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</row>
    <row r="39" spans="1:45" s="62" customFormat="1" ht="21" x14ac:dyDescent="0.2">
      <c r="A39" s="149"/>
      <c r="B39" s="150"/>
      <c r="C39" s="151"/>
      <c r="D39" s="115"/>
      <c r="E39" s="310"/>
      <c r="F39" s="211"/>
      <c r="G39" s="86"/>
      <c r="H39" s="212"/>
      <c r="I39" s="213">
        <f>+ROUNDUP(F39*G39*H39,2)</f>
        <v>0</v>
      </c>
      <c r="J39" s="87"/>
      <c r="K39" s="157">
        <f>+I39</f>
        <v>0</v>
      </c>
      <c r="L39" s="294"/>
      <c r="M39" s="59"/>
      <c r="N39" s="60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</row>
    <row r="40" spans="1:45" s="62" customFormat="1" ht="21" x14ac:dyDescent="0.2">
      <c r="A40" s="114"/>
      <c r="B40" s="214"/>
      <c r="C40" s="89"/>
      <c r="D40" s="215"/>
      <c r="E40" s="89"/>
      <c r="F40" s="216"/>
      <c r="G40" s="90" t="e">
        <f>#REF!</f>
        <v>#REF!</v>
      </c>
      <c r="H40" s="91"/>
      <c r="I40" s="203"/>
      <c r="J40" s="91"/>
      <c r="K40" s="188"/>
      <c r="L40" s="295"/>
      <c r="M40" s="59"/>
      <c r="N40" s="60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</row>
    <row r="41" spans="1:45" s="62" customFormat="1" ht="21" x14ac:dyDescent="0.2">
      <c r="A41" s="165"/>
      <c r="B41" s="189"/>
      <c r="C41" s="98" t="s">
        <v>69</v>
      </c>
      <c r="D41" s="95"/>
      <c r="E41" s="98"/>
      <c r="F41" s="204"/>
      <c r="G41" s="167">
        <v>0</v>
      </c>
      <c r="H41" s="205"/>
      <c r="I41" s="169">
        <f>SUM(I38:I40)</f>
        <v>0</v>
      </c>
      <c r="J41" s="78"/>
      <c r="K41" s="157">
        <f>+I41</f>
        <v>0</v>
      </c>
      <c r="L41" s="296"/>
      <c r="M41" s="59"/>
      <c r="N41" s="60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</row>
    <row r="42" spans="1:45" s="62" customFormat="1" ht="21" x14ac:dyDescent="0.2">
      <c r="A42" s="171"/>
      <c r="B42" s="217"/>
      <c r="C42" s="79"/>
      <c r="D42" s="79"/>
      <c r="E42" s="79"/>
      <c r="F42" s="193"/>
      <c r="G42" s="81">
        <v>0</v>
      </c>
      <c r="H42" s="79"/>
      <c r="I42" s="218"/>
      <c r="J42" s="78"/>
      <c r="K42" s="99"/>
      <c r="L42" s="292"/>
      <c r="M42" s="59"/>
      <c r="N42" s="60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</row>
    <row r="43" spans="1:45" s="62" customFormat="1" ht="21" x14ac:dyDescent="0.2">
      <c r="A43" s="173" t="s">
        <v>9</v>
      </c>
      <c r="B43" s="100" t="s">
        <v>70</v>
      </c>
      <c r="C43" s="100"/>
      <c r="D43" s="101"/>
      <c r="E43" s="101"/>
      <c r="F43" s="84" t="s">
        <v>8</v>
      </c>
      <c r="G43" s="81">
        <v>0</v>
      </c>
      <c r="H43" s="208" t="s">
        <v>24</v>
      </c>
      <c r="I43" s="219"/>
      <c r="J43" s="78"/>
      <c r="K43" s="99"/>
      <c r="L43" s="292"/>
      <c r="M43" s="59"/>
      <c r="N43" s="60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</row>
    <row r="44" spans="1:45" s="62" customFormat="1" ht="21" x14ac:dyDescent="0.2">
      <c r="A44" s="376"/>
      <c r="B44" s="377"/>
      <c r="C44" s="217" t="s">
        <v>42</v>
      </c>
      <c r="D44" s="92"/>
      <c r="E44" s="79"/>
      <c r="F44" s="79"/>
      <c r="G44" s="81">
        <v>0</v>
      </c>
      <c r="H44" s="79"/>
      <c r="I44" s="95"/>
      <c r="J44" s="78"/>
      <c r="K44" s="195"/>
      <c r="L44" s="293"/>
      <c r="M44" s="59"/>
      <c r="N44" s="60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</row>
    <row r="45" spans="1:45" s="104" customFormat="1" ht="42.75" customHeight="1" x14ac:dyDescent="0.2">
      <c r="A45" s="366"/>
      <c r="B45" s="366"/>
      <c r="C45" s="347"/>
      <c r="D45" s="343"/>
      <c r="E45" s="220"/>
      <c r="F45" s="221"/>
      <c r="G45" s="222"/>
      <c r="H45" s="223"/>
      <c r="I45" s="224">
        <f>+E45*F45*G45*H45</f>
        <v>0</v>
      </c>
      <c r="J45" s="102"/>
      <c r="K45" s="157">
        <f t="shared" ref="K45:K58" si="3">+I45</f>
        <v>0</v>
      </c>
      <c r="L45" s="225"/>
      <c r="M45" s="226"/>
      <c r="N45" s="227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</row>
    <row r="46" spans="1:45" s="104" customFormat="1" ht="42.75" customHeight="1" x14ac:dyDescent="0.2">
      <c r="A46" s="347"/>
      <c r="B46" s="347"/>
      <c r="C46" s="347"/>
      <c r="D46" s="343"/>
      <c r="E46" s="220"/>
      <c r="F46" s="221"/>
      <c r="G46" s="222"/>
      <c r="H46" s="223"/>
      <c r="I46" s="224">
        <f>+E46*F46*G46*H46</f>
        <v>0</v>
      </c>
      <c r="J46" s="102"/>
      <c r="K46" s="157">
        <f t="shared" si="3"/>
        <v>0</v>
      </c>
      <c r="L46" s="225"/>
      <c r="M46" s="226"/>
      <c r="N46" s="227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</row>
    <row r="47" spans="1:45" s="104" customFormat="1" ht="42.75" customHeight="1" x14ac:dyDescent="0.2">
      <c r="A47" s="347"/>
      <c r="B47" s="347"/>
      <c r="C47" s="347"/>
      <c r="D47" s="343"/>
      <c r="E47" s="220"/>
      <c r="F47" s="221"/>
      <c r="G47" s="222"/>
      <c r="H47" s="223"/>
      <c r="I47" s="224">
        <f>+E47*F47*G47*H47</f>
        <v>0</v>
      </c>
      <c r="J47" s="102"/>
      <c r="K47" s="157">
        <f t="shared" si="3"/>
        <v>0</v>
      </c>
      <c r="L47" s="225"/>
      <c r="M47" s="226"/>
      <c r="N47" s="227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</row>
    <row r="48" spans="1:45" s="104" customFormat="1" ht="42.75" customHeight="1" x14ac:dyDescent="0.2">
      <c r="A48" s="347"/>
      <c r="B48" s="347"/>
      <c r="C48" s="347"/>
      <c r="D48" s="344"/>
      <c r="E48" s="220"/>
      <c r="F48" s="221"/>
      <c r="G48" s="222"/>
      <c r="H48" s="223"/>
      <c r="I48" s="224">
        <f>+E48*F48*G48*H48</f>
        <v>0</v>
      </c>
      <c r="J48" s="102"/>
      <c r="K48" s="157">
        <f t="shared" si="3"/>
        <v>0</v>
      </c>
      <c r="L48" s="225"/>
      <c r="M48" s="226"/>
      <c r="N48" s="227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</row>
    <row r="49" spans="1:45" s="104" customFormat="1" ht="42.75" customHeight="1" x14ac:dyDescent="0.2">
      <c r="A49" s="347"/>
      <c r="B49" s="347"/>
      <c r="C49" s="347"/>
      <c r="D49" s="344"/>
      <c r="E49" s="220"/>
      <c r="F49" s="221"/>
      <c r="G49" s="222"/>
      <c r="H49" s="223"/>
      <c r="I49" s="224">
        <f>+E49*F49*G49*H49</f>
        <v>0</v>
      </c>
      <c r="J49" s="102"/>
      <c r="K49" s="157">
        <f t="shared" si="3"/>
        <v>0</v>
      </c>
      <c r="L49" s="225"/>
      <c r="M49" s="226"/>
      <c r="N49" s="227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</row>
    <row r="50" spans="1:45" s="104" customFormat="1" ht="104.1" customHeight="1" x14ac:dyDescent="0.2">
      <c r="B50" s="53"/>
      <c r="D50" s="345"/>
      <c r="E50" s="228"/>
      <c r="F50" s="316"/>
      <c r="G50" s="317"/>
      <c r="H50" s="318"/>
      <c r="I50" s="319">
        <f t="shared" ref="I50:I58" si="4">+E50*F50*G50*H50</f>
        <v>0</v>
      </c>
      <c r="J50" s="320"/>
      <c r="K50" s="321">
        <f t="shared" si="3"/>
        <v>0</v>
      </c>
      <c r="L50" s="322"/>
      <c r="M50" s="226"/>
      <c r="N50" s="227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</row>
    <row r="51" spans="1:45" s="62" customFormat="1" ht="62.1" customHeight="1" x14ac:dyDescent="0.2">
      <c r="B51" s="54"/>
      <c r="D51" s="345"/>
      <c r="E51" s="228"/>
      <c r="F51" s="229"/>
      <c r="G51" s="232"/>
      <c r="H51" s="231"/>
      <c r="I51" s="224">
        <f t="shared" si="4"/>
        <v>0</v>
      </c>
      <c r="J51" s="105"/>
      <c r="K51" s="157">
        <f t="shared" si="3"/>
        <v>0</v>
      </c>
      <c r="L51" s="297"/>
      <c r="M51" s="59"/>
      <c r="N51" s="60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</row>
    <row r="52" spans="1:45" s="62" customFormat="1" ht="35.450000000000003" customHeight="1" x14ac:dyDescent="0.2">
      <c r="B52" s="54"/>
      <c r="D52" s="345"/>
      <c r="E52" s="228"/>
      <c r="F52" s="229"/>
      <c r="G52" s="232"/>
      <c r="H52" s="231"/>
      <c r="I52" s="224">
        <f t="shared" si="4"/>
        <v>0</v>
      </c>
      <c r="J52" s="105"/>
      <c r="K52" s="157">
        <f t="shared" si="3"/>
        <v>0</v>
      </c>
      <c r="L52" s="297"/>
      <c r="M52" s="59"/>
      <c r="N52" s="60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</row>
    <row r="53" spans="1:45" s="62" customFormat="1" ht="21" x14ac:dyDescent="0.2">
      <c r="B53" s="54"/>
      <c r="D53" s="346"/>
      <c r="E53" s="233"/>
      <c r="F53" s="229"/>
      <c r="G53" s="232"/>
      <c r="H53" s="231"/>
      <c r="I53" s="224">
        <f t="shared" si="4"/>
        <v>0</v>
      </c>
      <c r="J53" s="105"/>
      <c r="K53" s="157">
        <f t="shared" si="3"/>
        <v>0</v>
      </c>
      <c r="L53" s="297"/>
      <c r="M53" s="59"/>
      <c r="N53" s="60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</row>
    <row r="54" spans="1:45" s="62" customFormat="1" ht="21" x14ac:dyDescent="0.2">
      <c r="B54" s="54"/>
      <c r="D54" s="346"/>
      <c r="E54" s="233"/>
      <c r="F54" s="229"/>
      <c r="G54" s="232"/>
      <c r="H54" s="231"/>
      <c r="I54" s="224">
        <f t="shared" si="4"/>
        <v>0</v>
      </c>
      <c r="J54" s="105"/>
      <c r="K54" s="157">
        <f t="shared" si="3"/>
        <v>0</v>
      </c>
      <c r="L54" s="297"/>
      <c r="M54" s="59"/>
      <c r="N54" s="60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</row>
    <row r="55" spans="1:45" s="62" customFormat="1" ht="21" x14ac:dyDescent="0.2">
      <c r="B55" s="54"/>
      <c r="D55" s="346"/>
      <c r="E55" s="233"/>
      <c r="F55" s="229"/>
      <c r="G55" s="232"/>
      <c r="H55" s="231"/>
      <c r="I55" s="224">
        <f t="shared" si="4"/>
        <v>0</v>
      </c>
      <c r="J55" s="105"/>
      <c r="K55" s="157">
        <f t="shared" si="3"/>
        <v>0</v>
      </c>
      <c r="L55" s="297"/>
      <c r="M55" s="59"/>
      <c r="N55" s="60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</row>
    <row r="56" spans="1:45" s="62" customFormat="1" ht="33.950000000000003" customHeight="1" x14ac:dyDescent="0.2">
      <c r="B56" s="54"/>
      <c r="D56" s="346"/>
      <c r="E56" s="233"/>
      <c r="F56" s="229"/>
      <c r="G56" s="230"/>
      <c r="H56" s="231"/>
      <c r="I56" s="224">
        <f t="shared" si="4"/>
        <v>0</v>
      </c>
      <c r="J56" s="105"/>
      <c r="K56" s="157">
        <f t="shared" si="3"/>
        <v>0</v>
      </c>
      <c r="L56" s="297"/>
      <c r="M56" s="59"/>
      <c r="N56" s="60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</row>
    <row r="57" spans="1:45" s="62" customFormat="1" ht="21" x14ac:dyDescent="0.2">
      <c r="B57" s="54"/>
      <c r="D57" s="346"/>
      <c r="E57" s="233"/>
      <c r="F57" s="229"/>
      <c r="G57" s="230"/>
      <c r="H57" s="231"/>
      <c r="I57" s="224">
        <f>+E57*F57*G57*H57</f>
        <v>0</v>
      </c>
      <c r="J57" s="105"/>
      <c r="K57" s="157">
        <f t="shared" si="3"/>
        <v>0</v>
      </c>
      <c r="L57" s="297"/>
      <c r="M57" s="59"/>
      <c r="N57" s="60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</row>
    <row r="58" spans="1:45" s="62" customFormat="1" ht="21" x14ac:dyDescent="0.2">
      <c r="B58" s="54"/>
      <c r="D58" s="346"/>
      <c r="E58" s="233"/>
      <c r="F58" s="229"/>
      <c r="G58" s="230"/>
      <c r="H58" s="231"/>
      <c r="I58" s="224">
        <f t="shared" si="4"/>
        <v>0</v>
      </c>
      <c r="J58" s="105"/>
      <c r="K58" s="157">
        <f t="shared" si="3"/>
        <v>0</v>
      </c>
      <c r="L58" s="297"/>
      <c r="M58" s="59"/>
      <c r="N58" s="60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</row>
    <row r="59" spans="1:45" s="62" customFormat="1" ht="21" x14ac:dyDescent="0.2">
      <c r="A59" s="114"/>
      <c r="B59" s="214"/>
      <c r="C59" s="89"/>
      <c r="D59" s="215"/>
      <c r="E59" s="89"/>
      <c r="F59" s="216"/>
      <c r="G59" s="90" t="e">
        <f>#REF!</f>
        <v>#REF!</v>
      </c>
      <c r="H59" s="91"/>
      <c r="I59" s="234"/>
      <c r="J59" s="91"/>
      <c r="K59" s="187"/>
      <c r="L59" s="298"/>
      <c r="M59" s="59"/>
      <c r="N59" s="60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</row>
    <row r="60" spans="1:45" s="62" customFormat="1" ht="21" x14ac:dyDescent="0.2">
      <c r="A60" s="235"/>
      <c r="B60" s="189"/>
      <c r="C60" s="98" t="s">
        <v>12</v>
      </c>
      <c r="D60" s="98"/>
      <c r="E60" s="98"/>
      <c r="F60" s="204"/>
      <c r="G60" s="167">
        <v>0</v>
      </c>
      <c r="H60" s="205"/>
      <c r="I60" s="192">
        <f>SUM(I45:I59)</f>
        <v>0</v>
      </c>
      <c r="J60" s="78"/>
      <c r="K60" s="157">
        <f>+I60</f>
        <v>0</v>
      </c>
      <c r="L60" s="296"/>
      <c r="M60" s="59"/>
      <c r="N60" s="60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</row>
    <row r="61" spans="1:45" s="62" customFormat="1" ht="21" x14ac:dyDescent="0.2">
      <c r="A61" s="79"/>
      <c r="B61" s="116"/>
      <c r="C61" s="79"/>
      <c r="D61" s="79"/>
      <c r="E61" s="79"/>
      <c r="F61" s="79"/>
      <c r="G61" s="108"/>
      <c r="H61" s="108"/>
      <c r="I61" s="236"/>
      <c r="J61" s="78"/>
      <c r="K61" s="99"/>
      <c r="L61" s="292"/>
      <c r="M61" s="59"/>
      <c r="N61" s="60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</row>
    <row r="62" spans="1:45" s="62" customFormat="1" ht="21" x14ac:dyDescent="0.2">
      <c r="A62" s="173" t="s">
        <v>13</v>
      </c>
      <c r="B62" s="100" t="s">
        <v>72</v>
      </c>
      <c r="C62" s="83"/>
      <c r="D62" s="92"/>
      <c r="E62" s="92"/>
      <c r="F62" s="106"/>
      <c r="G62" s="109"/>
      <c r="H62" s="109"/>
      <c r="I62" s="82"/>
      <c r="J62" s="78"/>
      <c r="K62" s="195"/>
      <c r="L62" s="293"/>
      <c r="M62" s="59"/>
      <c r="N62" s="60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</row>
    <row r="63" spans="1:45" s="62" customFormat="1" ht="21" x14ac:dyDescent="0.2">
      <c r="A63" s="237"/>
      <c r="B63" s="217"/>
      <c r="C63" s="355"/>
      <c r="D63" s="356"/>
      <c r="E63" s="311"/>
      <c r="F63" s="107"/>
      <c r="G63" s="108"/>
      <c r="H63" s="108"/>
      <c r="I63" s="82"/>
      <c r="J63" s="78"/>
      <c r="K63" s="157">
        <f>+I63</f>
        <v>0</v>
      </c>
      <c r="L63" s="299"/>
      <c r="M63" s="59"/>
      <c r="N63" s="60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</row>
    <row r="64" spans="1:45" s="62" customFormat="1" ht="21" x14ac:dyDescent="0.2">
      <c r="A64" s="237"/>
      <c r="B64" s="217"/>
      <c r="C64" s="355"/>
      <c r="D64" s="356"/>
      <c r="E64" s="311"/>
      <c r="F64" s="107"/>
      <c r="G64" s="109"/>
      <c r="H64" s="109"/>
      <c r="I64" s="82"/>
      <c r="J64" s="78"/>
      <c r="K64" s="157">
        <f>+I64</f>
        <v>0</v>
      </c>
      <c r="L64" s="299"/>
      <c r="M64" s="59"/>
      <c r="N64" s="60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</row>
    <row r="65" spans="1:45" s="62" customFormat="1" ht="21" x14ac:dyDescent="0.2">
      <c r="A65" s="237"/>
      <c r="B65" s="217"/>
      <c r="C65" s="79"/>
      <c r="D65" s="110" t="s">
        <v>40</v>
      </c>
      <c r="E65" s="110"/>
      <c r="F65" s="238"/>
      <c r="G65" s="88">
        <v>0</v>
      </c>
      <c r="H65" s="94"/>
      <c r="I65" s="199">
        <f>+ROUNDUP(F65*G65*H65,2)</f>
        <v>0</v>
      </c>
      <c r="J65" s="78"/>
      <c r="K65" s="157">
        <f>+I65</f>
        <v>0</v>
      </c>
      <c r="L65" s="287"/>
      <c r="M65" s="59"/>
      <c r="N65" s="60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</row>
    <row r="66" spans="1:45" s="62" customFormat="1" ht="21.75" thickBot="1" x14ac:dyDescent="0.25">
      <c r="A66" s="239"/>
      <c r="B66" s="240"/>
      <c r="C66" s="111"/>
      <c r="D66" s="111"/>
      <c r="E66" s="111"/>
      <c r="F66" s="112"/>
      <c r="G66" s="88">
        <f>SUM(G65)</f>
        <v>0</v>
      </c>
      <c r="H66" s="113"/>
      <c r="I66" s="241"/>
      <c r="J66" s="78"/>
      <c r="K66" s="157">
        <f>+I66</f>
        <v>0</v>
      </c>
      <c r="L66" s="300"/>
      <c r="M66" s="59"/>
      <c r="N66" s="60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</row>
    <row r="67" spans="1:45" s="62" customFormat="1" ht="21" x14ac:dyDescent="0.2">
      <c r="A67" s="114"/>
      <c r="B67" s="114"/>
      <c r="C67" s="114"/>
      <c r="D67" s="114"/>
      <c r="E67" s="114"/>
      <c r="F67" s="114"/>
      <c r="G67" s="202" t="e">
        <f>#REF!</f>
        <v>#REF!</v>
      </c>
      <c r="H67" s="114"/>
      <c r="I67" s="114"/>
      <c r="J67" s="114"/>
      <c r="K67" s="114"/>
      <c r="L67" s="301"/>
      <c r="M67" s="59"/>
      <c r="N67" s="60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</row>
    <row r="68" spans="1:45" s="62" customFormat="1" ht="21" x14ac:dyDescent="0.2">
      <c r="A68" s="235"/>
      <c r="B68" s="189"/>
      <c r="C68" s="98" t="s">
        <v>25</v>
      </c>
      <c r="D68" s="98"/>
      <c r="E68" s="98"/>
      <c r="F68" s="204"/>
      <c r="G68" s="167">
        <f>0</f>
        <v>0</v>
      </c>
      <c r="H68" s="205"/>
      <c r="I68" s="169">
        <v>0</v>
      </c>
      <c r="J68" s="78"/>
      <c r="K68" s="157">
        <f>+I68</f>
        <v>0</v>
      </c>
      <c r="L68" s="296"/>
      <c r="M68" s="59"/>
      <c r="N68" s="60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</row>
    <row r="69" spans="1:45" s="62" customFormat="1" ht="21" x14ac:dyDescent="0.2">
      <c r="A69" s="171"/>
      <c r="B69" s="116"/>
      <c r="C69" s="79"/>
      <c r="D69" s="79"/>
      <c r="E69" s="79"/>
      <c r="F69" s="79"/>
      <c r="G69" s="81"/>
      <c r="H69" s="79"/>
      <c r="I69" s="242"/>
      <c r="J69" s="78"/>
      <c r="K69" s="99"/>
      <c r="L69" s="292"/>
      <c r="M69" s="59"/>
      <c r="N69" s="60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</row>
    <row r="70" spans="1:45" s="62" customFormat="1" ht="21" x14ac:dyDescent="0.2">
      <c r="A70" s="173" t="s">
        <v>15</v>
      </c>
      <c r="B70" s="100" t="s">
        <v>80</v>
      </c>
      <c r="C70" s="106"/>
      <c r="D70" s="106"/>
      <c r="E70" s="83"/>
      <c r="F70" s="83"/>
      <c r="G70" s="81"/>
      <c r="H70" s="83"/>
      <c r="I70" s="243"/>
      <c r="J70" s="78"/>
      <c r="K70" s="99"/>
      <c r="L70" s="292"/>
      <c r="M70" s="59"/>
      <c r="N70" s="60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</row>
    <row r="71" spans="1:45" s="62" customFormat="1" ht="21" x14ac:dyDescent="0.2">
      <c r="A71" s="237"/>
      <c r="B71" s="116"/>
      <c r="C71" s="217" t="s">
        <v>81</v>
      </c>
      <c r="D71" s="106"/>
      <c r="E71" s="106"/>
      <c r="F71" s="84" t="s">
        <v>43</v>
      </c>
      <c r="G71" s="208" t="s">
        <v>14</v>
      </c>
      <c r="H71" s="208" t="s">
        <v>33</v>
      </c>
      <c r="I71" s="244"/>
      <c r="J71" s="78"/>
      <c r="K71" s="99"/>
      <c r="L71" s="292"/>
      <c r="M71" s="59"/>
      <c r="N71" s="60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</row>
    <row r="72" spans="1:45" s="62" customFormat="1" ht="20.25" customHeight="1" x14ac:dyDescent="0.2">
      <c r="A72" s="171"/>
      <c r="B72" s="245"/>
      <c r="C72" s="151"/>
      <c r="D72" s="246"/>
      <c r="E72" s="246"/>
      <c r="F72" s="153"/>
      <c r="G72" s="247"/>
      <c r="H72" s="248"/>
      <c r="I72" s="249">
        <f>+ROUNDUP(F72*G72*H72,2)</f>
        <v>0</v>
      </c>
      <c r="J72" s="87"/>
      <c r="K72" s="157">
        <f t="shared" ref="K72:K94" si="5">+I72</f>
        <v>0</v>
      </c>
      <c r="L72" s="225"/>
      <c r="M72" s="59"/>
      <c r="N72" s="60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</row>
    <row r="73" spans="1:45" s="62" customFormat="1" ht="20.25" customHeight="1" x14ac:dyDescent="0.2">
      <c r="A73" s="171"/>
      <c r="B73" s="245"/>
      <c r="C73" s="151"/>
      <c r="D73" s="246"/>
      <c r="E73" s="246"/>
      <c r="F73" s="153"/>
      <c r="G73" s="337"/>
      <c r="H73" s="248"/>
      <c r="I73" s="249">
        <f t="shared" ref="I73:I94" si="6">+ROUNDUP(F73*G73*H73,2)</f>
        <v>0</v>
      </c>
      <c r="J73" s="87"/>
      <c r="K73" s="157">
        <f t="shared" si="5"/>
        <v>0</v>
      </c>
      <c r="L73" s="340"/>
      <c r="M73" s="59"/>
      <c r="N73" s="60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</row>
    <row r="74" spans="1:45" s="62" customFormat="1" ht="20.25" customHeight="1" x14ac:dyDescent="0.2">
      <c r="A74" s="171"/>
      <c r="B74" s="245"/>
      <c r="C74" s="151"/>
      <c r="D74" s="246"/>
      <c r="E74" s="246"/>
      <c r="F74" s="153"/>
      <c r="G74" s="337"/>
      <c r="H74" s="248"/>
      <c r="I74" s="249">
        <f t="shared" si="6"/>
        <v>0</v>
      </c>
      <c r="J74" s="87"/>
      <c r="K74" s="157">
        <f t="shared" si="5"/>
        <v>0</v>
      </c>
      <c r="L74" s="340"/>
      <c r="M74" s="59"/>
      <c r="N74" s="60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</row>
    <row r="75" spans="1:45" s="62" customFormat="1" ht="20.25" customHeight="1" x14ac:dyDescent="0.2">
      <c r="A75" s="171"/>
      <c r="B75" s="245"/>
      <c r="C75" s="151"/>
      <c r="D75" s="246"/>
      <c r="E75" s="246"/>
      <c r="F75" s="153"/>
      <c r="G75" s="337"/>
      <c r="H75" s="248"/>
      <c r="I75" s="249">
        <f t="shared" ref="I75:I76" si="7">+ROUNDUP(F75*G75*H75,2)</f>
        <v>0</v>
      </c>
      <c r="J75" s="87"/>
      <c r="K75" s="157">
        <f t="shared" si="5"/>
        <v>0</v>
      </c>
      <c r="L75" s="340"/>
      <c r="M75" s="59"/>
      <c r="N75" s="60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</row>
    <row r="76" spans="1:45" s="62" customFormat="1" ht="20.25" customHeight="1" x14ac:dyDescent="0.2">
      <c r="A76" s="171"/>
      <c r="B76" s="245"/>
      <c r="C76" s="151"/>
      <c r="D76" s="246"/>
      <c r="E76" s="246"/>
      <c r="F76" s="153"/>
      <c r="G76" s="337"/>
      <c r="H76" s="248"/>
      <c r="I76" s="249">
        <f t="shared" si="7"/>
        <v>0</v>
      </c>
      <c r="J76" s="87"/>
      <c r="K76" s="157">
        <f t="shared" si="5"/>
        <v>0</v>
      </c>
      <c r="L76" s="340"/>
      <c r="M76" s="59"/>
      <c r="N76" s="60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</row>
    <row r="77" spans="1:45" s="62" customFormat="1" ht="20.25" customHeight="1" x14ac:dyDescent="0.2">
      <c r="A77" s="171"/>
      <c r="B77" s="245"/>
      <c r="C77" s="151"/>
      <c r="D77" s="246"/>
      <c r="E77" s="246"/>
      <c r="F77" s="153"/>
      <c r="G77" s="250"/>
      <c r="H77" s="248"/>
      <c r="I77" s="249">
        <f>+ROUNDUP(F77*G77*H77,2)</f>
        <v>0</v>
      </c>
      <c r="J77" s="87"/>
      <c r="K77" s="354">
        <f t="shared" si="5"/>
        <v>0</v>
      </c>
      <c r="L77" s="225"/>
      <c r="M77" s="59"/>
      <c r="N77" s="60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</row>
    <row r="78" spans="1:45" s="62" customFormat="1" ht="20.25" customHeight="1" x14ac:dyDescent="0.2">
      <c r="A78" s="171"/>
      <c r="B78" s="245"/>
      <c r="C78" s="151"/>
      <c r="D78" s="246"/>
      <c r="E78" s="246"/>
      <c r="F78" s="153"/>
      <c r="G78" s="250"/>
      <c r="H78" s="248"/>
      <c r="I78" s="249">
        <f t="shared" si="6"/>
        <v>0</v>
      </c>
      <c r="J78" s="87"/>
      <c r="K78" s="157">
        <f t="shared" si="5"/>
        <v>0</v>
      </c>
      <c r="L78" s="225"/>
      <c r="M78" s="59"/>
      <c r="N78" s="60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</row>
    <row r="79" spans="1:45" s="62" customFormat="1" ht="20.25" customHeight="1" x14ac:dyDescent="0.2">
      <c r="A79" s="171"/>
      <c r="B79" s="245"/>
      <c r="C79" s="151"/>
      <c r="D79" s="246"/>
      <c r="E79" s="246"/>
      <c r="F79" s="153"/>
      <c r="G79" s="250"/>
      <c r="H79" s="248"/>
      <c r="I79" s="249">
        <f t="shared" si="6"/>
        <v>0</v>
      </c>
      <c r="J79" s="87"/>
      <c r="K79" s="157">
        <f t="shared" si="5"/>
        <v>0</v>
      </c>
      <c r="L79" s="225"/>
      <c r="M79" s="59"/>
      <c r="N79" s="60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</row>
    <row r="80" spans="1:45" s="62" customFormat="1" ht="20.25" customHeight="1" x14ac:dyDescent="0.2">
      <c r="A80" s="171"/>
      <c r="B80" s="245"/>
      <c r="C80" s="151"/>
      <c r="D80" s="246"/>
      <c r="E80" s="246"/>
      <c r="F80" s="153"/>
      <c r="G80" s="250"/>
      <c r="H80" s="248"/>
      <c r="I80" s="249">
        <f t="shared" si="6"/>
        <v>0</v>
      </c>
      <c r="J80" s="87"/>
      <c r="K80" s="157">
        <f t="shared" si="5"/>
        <v>0</v>
      </c>
      <c r="L80" s="225"/>
      <c r="M80" s="59"/>
      <c r="N80" s="60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</row>
    <row r="81" spans="1:45" s="62" customFormat="1" ht="20.25" customHeight="1" x14ac:dyDescent="0.2">
      <c r="A81" s="171"/>
      <c r="B81" s="245"/>
      <c r="C81" s="151"/>
      <c r="D81" s="246"/>
      <c r="E81" s="246"/>
      <c r="F81" s="153"/>
      <c r="G81" s="250"/>
      <c r="H81" s="248"/>
      <c r="I81" s="249">
        <f t="shared" si="6"/>
        <v>0</v>
      </c>
      <c r="J81" s="87"/>
      <c r="K81" s="157">
        <f t="shared" si="5"/>
        <v>0</v>
      </c>
      <c r="L81" s="225"/>
      <c r="M81" s="59"/>
      <c r="N81" s="60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</row>
    <row r="82" spans="1:45" s="62" customFormat="1" ht="20.25" customHeight="1" x14ac:dyDescent="0.2">
      <c r="A82" s="171"/>
      <c r="B82" s="245"/>
      <c r="C82" s="151"/>
      <c r="D82" s="246"/>
      <c r="E82" s="246"/>
      <c r="F82" s="153"/>
      <c r="G82" s="250"/>
      <c r="H82" s="248"/>
      <c r="I82" s="249">
        <f t="shared" si="6"/>
        <v>0</v>
      </c>
      <c r="J82" s="87"/>
      <c r="K82" s="157">
        <f t="shared" si="5"/>
        <v>0</v>
      </c>
      <c r="L82" s="225"/>
      <c r="M82" s="59"/>
      <c r="N82" s="60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</row>
    <row r="83" spans="1:45" s="62" customFormat="1" ht="20.25" customHeight="1" x14ac:dyDescent="0.2">
      <c r="A83" s="171"/>
      <c r="B83" s="245"/>
      <c r="C83" s="151"/>
      <c r="D83" s="246"/>
      <c r="E83" s="246"/>
      <c r="F83" s="153"/>
      <c r="G83" s="250"/>
      <c r="H83" s="248"/>
      <c r="I83" s="249">
        <f t="shared" si="6"/>
        <v>0</v>
      </c>
      <c r="J83" s="87"/>
      <c r="K83" s="157">
        <f t="shared" si="5"/>
        <v>0</v>
      </c>
      <c r="L83" s="225"/>
      <c r="M83" s="59"/>
      <c r="N83" s="60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</row>
    <row r="84" spans="1:45" s="62" customFormat="1" ht="20.25" customHeight="1" x14ac:dyDescent="0.2">
      <c r="A84" s="171"/>
      <c r="B84" s="245"/>
      <c r="C84" s="151"/>
      <c r="D84" s="246"/>
      <c r="E84" s="246"/>
      <c r="F84" s="153"/>
      <c r="G84" s="250"/>
      <c r="H84" s="248"/>
      <c r="I84" s="249">
        <f t="shared" si="6"/>
        <v>0</v>
      </c>
      <c r="J84" s="87"/>
      <c r="K84" s="157">
        <f t="shared" si="5"/>
        <v>0</v>
      </c>
      <c r="L84" s="225"/>
      <c r="M84" s="59"/>
      <c r="N84" s="60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</row>
    <row r="85" spans="1:45" s="62" customFormat="1" ht="20.25" customHeight="1" x14ac:dyDescent="0.2">
      <c r="A85" s="171"/>
      <c r="B85" s="245"/>
      <c r="C85" s="151"/>
      <c r="D85" s="246"/>
      <c r="E85" s="246"/>
      <c r="F85" s="153"/>
      <c r="G85" s="250"/>
      <c r="H85" s="248"/>
      <c r="I85" s="249">
        <f t="shared" si="6"/>
        <v>0</v>
      </c>
      <c r="J85" s="87"/>
      <c r="K85" s="157">
        <f t="shared" si="5"/>
        <v>0</v>
      </c>
      <c r="L85" s="225"/>
      <c r="M85" s="59"/>
      <c r="N85" s="60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</row>
    <row r="86" spans="1:45" s="62" customFormat="1" ht="20.25" customHeight="1" x14ac:dyDescent="0.2">
      <c r="A86" s="171"/>
      <c r="B86" s="245"/>
      <c r="C86" s="151"/>
      <c r="D86" s="246"/>
      <c r="E86" s="246"/>
      <c r="F86" s="153"/>
      <c r="G86" s="250"/>
      <c r="H86" s="248"/>
      <c r="I86" s="249">
        <f t="shared" si="6"/>
        <v>0</v>
      </c>
      <c r="J86" s="87"/>
      <c r="K86" s="157">
        <f t="shared" si="5"/>
        <v>0</v>
      </c>
      <c r="L86" s="225"/>
      <c r="M86" s="59"/>
      <c r="N86" s="60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</row>
    <row r="87" spans="1:45" s="62" customFormat="1" ht="20.25" customHeight="1" x14ac:dyDescent="0.2">
      <c r="A87" s="171"/>
      <c r="B87" s="245"/>
      <c r="C87" s="151"/>
      <c r="D87" s="246"/>
      <c r="E87" s="246"/>
      <c r="F87" s="153"/>
      <c r="G87" s="250"/>
      <c r="H87" s="248"/>
      <c r="I87" s="249">
        <f t="shared" si="6"/>
        <v>0</v>
      </c>
      <c r="J87" s="87"/>
      <c r="K87" s="157">
        <f t="shared" si="5"/>
        <v>0</v>
      </c>
      <c r="L87" s="225"/>
      <c r="M87" s="59"/>
      <c r="N87" s="60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</row>
    <row r="88" spans="1:45" s="62" customFormat="1" ht="20.25" customHeight="1" x14ac:dyDescent="0.2">
      <c r="A88" s="171"/>
      <c r="B88" s="245"/>
      <c r="C88" s="151"/>
      <c r="D88" s="246"/>
      <c r="E88" s="246"/>
      <c r="F88" s="153"/>
      <c r="G88" s="250"/>
      <c r="H88" s="248"/>
      <c r="I88" s="249">
        <f t="shared" si="6"/>
        <v>0</v>
      </c>
      <c r="J88" s="87"/>
      <c r="K88" s="157">
        <f t="shared" si="5"/>
        <v>0</v>
      </c>
      <c r="L88" s="225"/>
      <c r="M88" s="59"/>
      <c r="N88" s="60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</row>
    <row r="89" spans="1:45" s="62" customFormat="1" ht="20.25" customHeight="1" x14ac:dyDescent="0.2">
      <c r="A89" s="171"/>
      <c r="B89" s="245"/>
      <c r="C89" s="151"/>
      <c r="D89" s="246"/>
      <c r="E89" s="246"/>
      <c r="F89" s="153"/>
      <c r="G89" s="250"/>
      <c r="H89" s="248"/>
      <c r="I89" s="249">
        <f t="shared" si="6"/>
        <v>0</v>
      </c>
      <c r="J89" s="87"/>
      <c r="K89" s="157">
        <f t="shared" si="5"/>
        <v>0</v>
      </c>
      <c r="L89" s="225"/>
      <c r="M89" s="59"/>
      <c r="N89" s="60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</row>
    <row r="90" spans="1:45" s="62" customFormat="1" ht="20.25" customHeight="1" x14ac:dyDescent="0.2">
      <c r="A90" s="171"/>
      <c r="B90" s="245"/>
      <c r="C90" s="151"/>
      <c r="D90" s="246"/>
      <c r="E90" s="246"/>
      <c r="F90" s="153"/>
      <c r="G90" s="250"/>
      <c r="H90" s="248"/>
      <c r="I90" s="249">
        <f t="shared" si="6"/>
        <v>0</v>
      </c>
      <c r="J90" s="87"/>
      <c r="K90" s="157">
        <f t="shared" si="5"/>
        <v>0</v>
      </c>
      <c r="L90" s="225"/>
      <c r="M90" s="59"/>
      <c r="N90" s="60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</row>
    <row r="91" spans="1:45" s="62" customFormat="1" ht="20.25" customHeight="1" x14ac:dyDescent="0.2">
      <c r="A91" s="171"/>
      <c r="B91" s="245"/>
      <c r="C91" s="151"/>
      <c r="D91" s="246"/>
      <c r="E91" s="246"/>
      <c r="F91" s="153"/>
      <c r="G91" s="250"/>
      <c r="H91" s="248"/>
      <c r="I91" s="249">
        <f t="shared" si="6"/>
        <v>0</v>
      </c>
      <c r="J91" s="87"/>
      <c r="K91" s="157">
        <f t="shared" si="5"/>
        <v>0</v>
      </c>
      <c r="L91" s="225"/>
      <c r="M91" s="59"/>
      <c r="N91" s="60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</row>
    <row r="92" spans="1:45" s="62" customFormat="1" ht="20.25" customHeight="1" x14ac:dyDescent="0.2">
      <c r="A92" s="171"/>
      <c r="B92" s="245"/>
      <c r="C92" s="151"/>
      <c r="D92" s="246"/>
      <c r="E92" s="246"/>
      <c r="F92" s="153"/>
      <c r="G92" s="250"/>
      <c r="H92" s="248"/>
      <c r="I92" s="249">
        <f t="shared" si="6"/>
        <v>0</v>
      </c>
      <c r="J92" s="87"/>
      <c r="K92" s="157">
        <f t="shared" si="5"/>
        <v>0</v>
      </c>
      <c r="L92" s="225"/>
      <c r="M92" s="59"/>
      <c r="N92" s="60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</row>
    <row r="93" spans="1:45" s="62" customFormat="1" ht="20.25" customHeight="1" x14ac:dyDescent="0.2">
      <c r="A93" s="171"/>
      <c r="B93" s="245"/>
      <c r="C93" s="151"/>
      <c r="D93" s="246"/>
      <c r="E93" s="246"/>
      <c r="F93" s="153"/>
      <c r="G93" s="250"/>
      <c r="H93" s="248"/>
      <c r="I93" s="249">
        <f t="shared" si="6"/>
        <v>0</v>
      </c>
      <c r="J93" s="87"/>
      <c r="K93" s="157">
        <f t="shared" si="5"/>
        <v>0</v>
      </c>
      <c r="L93" s="225"/>
      <c r="M93" s="59"/>
      <c r="N93" s="60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</row>
    <row r="94" spans="1:45" s="62" customFormat="1" ht="20.25" customHeight="1" x14ac:dyDescent="0.2">
      <c r="A94" s="171"/>
      <c r="B94" s="245"/>
      <c r="C94" s="151"/>
      <c r="D94" s="246"/>
      <c r="E94" s="246"/>
      <c r="F94" s="153"/>
      <c r="G94" s="250"/>
      <c r="H94" s="248"/>
      <c r="I94" s="249">
        <f t="shared" si="6"/>
        <v>0</v>
      </c>
      <c r="J94" s="87"/>
      <c r="K94" s="157">
        <f t="shared" si="5"/>
        <v>0</v>
      </c>
      <c r="L94" s="225"/>
      <c r="M94" s="59"/>
      <c r="N94" s="60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</row>
    <row r="95" spans="1:45" s="62" customFormat="1" ht="20.25" customHeight="1" x14ac:dyDescent="0.2">
      <c r="A95" s="171"/>
      <c r="B95" s="245"/>
      <c r="C95" s="151"/>
      <c r="D95" s="251" t="s">
        <v>44</v>
      </c>
      <c r="E95" s="251"/>
      <c r="F95" s="252"/>
      <c r="G95" s="253"/>
      <c r="H95" s="254"/>
      <c r="I95" s="255"/>
      <c r="J95" s="87"/>
      <c r="K95" s="157">
        <f t="shared" ref="K95:K141" si="8">+I95</f>
        <v>0</v>
      </c>
      <c r="L95" s="225"/>
      <c r="M95" s="59"/>
      <c r="N95" s="60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</row>
    <row r="96" spans="1:45" s="62" customFormat="1" ht="20.25" customHeight="1" x14ac:dyDescent="0.2">
      <c r="A96" s="171"/>
      <c r="B96" s="245"/>
      <c r="C96" s="151"/>
      <c r="D96" s="256"/>
      <c r="E96" s="256"/>
      <c r="F96" s="198"/>
      <c r="G96" s="176"/>
      <c r="H96" s="257"/>
      <c r="I96" s="249">
        <f>+ROUNDUP(F96*G96*H96,2)</f>
        <v>0</v>
      </c>
      <c r="J96" s="87"/>
      <c r="K96" s="157">
        <f t="shared" si="8"/>
        <v>0</v>
      </c>
      <c r="L96" s="225"/>
      <c r="M96" s="59"/>
      <c r="N96" s="60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</row>
    <row r="97" spans="1:45" s="62" customFormat="1" ht="20.25" customHeight="1" x14ac:dyDescent="0.2">
      <c r="A97" s="171"/>
      <c r="B97" s="245"/>
      <c r="C97" s="365" t="s">
        <v>73</v>
      </c>
      <c r="D97" s="365"/>
      <c r="E97" s="350"/>
      <c r="F97" s="350"/>
      <c r="G97" s="350"/>
      <c r="H97" s="351"/>
      <c r="I97" s="258"/>
      <c r="J97" s="87"/>
      <c r="K97" s="157">
        <f t="shared" si="8"/>
        <v>0</v>
      </c>
      <c r="L97" s="225"/>
      <c r="M97" s="59"/>
      <c r="N97" s="60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</row>
    <row r="98" spans="1:45" s="62" customFormat="1" ht="25.5" customHeight="1" x14ac:dyDescent="0.2">
      <c r="A98" s="171"/>
      <c r="B98" s="245"/>
      <c r="C98" s="151"/>
      <c r="D98" s="259"/>
      <c r="E98" s="259"/>
      <c r="F98" s="260"/>
      <c r="G98" s="261"/>
      <c r="H98" s="262"/>
      <c r="I98" s="249">
        <f t="shared" ref="I98:I158" si="9">+ROUNDUP(F98*G98*H98,2)</f>
        <v>0</v>
      </c>
      <c r="J98" s="87"/>
      <c r="K98" s="157">
        <f t="shared" si="8"/>
        <v>0</v>
      </c>
      <c r="L98" s="225"/>
      <c r="M98" s="59"/>
      <c r="N98" s="60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</row>
    <row r="99" spans="1:45" s="62" customFormat="1" ht="31.5" customHeight="1" x14ac:dyDescent="0.2">
      <c r="A99" s="171"/>
      <c r="B99" s="245"/>
      <c r="C99" s="151"/>
      <c r="D99" s="263"/>
      <c r="E99" s="263"/>
      <c r="F99" s="198"/>
      <c r="G99" s="176"/>
      <c r="H99" s="257"/>
      <c r="I99" s="249">
        <f t="shared" si="9"/>
        <v>0</v>
      </c>
      <c r="J99" s="87"/>
      <c r="K99" s="157">
        <f t="shared" si="8"/>
        <v>0</v>
      </c>
      <c r="L99" s="225"/>
      <c r="M99" s="59"/>
      <c r="N99" s="60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</row>
    <row r="100" spans="1:45" s="62" customFormat="1" ht="20.25" customHeight="1" x14ac:dyDescent="0.2">
      <c r="A100" s="171"/>
      <c r="B100" s="245"/>
      <c r="C100" s="151"/>
      <c r="D100" s="263"/>
      <c r="E100" s="263"/>
      <c r="F100" s="198"/>
      <c r="G100" s="176"/>
      <c r="H100" s="257"/>
      <c r="I100" s="249">
        <f t="shared" si="9"/>
        <v>0</v>
      </c>
      <c r="J100" s="87"/>
      <c r="K100" s="157">
        <f t="shared" si="8"/>
        <v>0</v>
      </c>
      <c r="L100" s="225"/>
      <c r="M100" s="59"/>
      <c r="N100" s="60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</row>
    <row r="101" spans="1:45" s="62" customFormat="1" ht="20.25" customHeight="1" x14ac:dyDescent="0.2">
      <c r="A101" s="171"/>
      <c r="B101" s="245"/>
      <c r="C101" s="151"/>
      <c r="D101" s="263"/>
      <c r="E101" s="263"/>
      <c r="F101" s="198"/>
      <c r="G101" s="176"/>
      <c r="H101" s="257"/>
      <c r="I101" s="249">
        <f t="shared" si="9"/>
        <v>0</v>
      </c>
      <c r="J101" s="87"/>
      <c r="K101" s="157">
        <f t="shared" si="8"/>
        <v>0</v>
      </c>
      <c r="L101" s="225"/>
      <c r="M101" s="59"/>
      <c r="N101" s="60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</row>
    <row r="102" spans="1:45" s="62" customFormat="1" ht="20.25" customHeight="1" x14ac:dyDescent="0.2">
      <c r="A102" s="171"/>
      <c r="B102" s="245"/>
      <c r="C102" s="151"/>
      <c r="D102" s="263"/>
      <c r="E102" s="263"/>
      <c r="F102" s="198"/>
      <c r="G102" s="176"/>
      <c r="H102" s="257"/>
      <c r="I102" s="249">
        <f t="shared" si="9"/>
        <v>0</v>
      </c>
      <c r="J102" s="87"/>
      <c r="K102" s="157">
        <f t="shared" si="8"/>
        <v>0</v>
      </c>
      <c r="L102" s="225"/>
      <c r="M102" s="59"/>
      <c r="N102" s="60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</row>
    <row r="103" spans="1:45" s="62" customFormat="1" ht="20.25" customHeight="1" x14ac:dyDescent="0.2">
      <c r="A103" s="171"/>
      <c r="B103" s="245"/>
      <c r="C103" s="151"/>
      <c r="D103" s="263"/>
      <c r="E103" s="263"/>
      <c r="F103" s="198"/>
      <c r="G103" s="176"/>
      <c r="H103" s="257"/>
      <c r="I103" s="249">
        <f t="shared" si="9"/>
        <v>0</v>
      </c>
      <c r="J103" s="87"/>
      <c r="K103" s="157">
        <f t="shared" si="8"/>
        <v>0</v>
      </c>
      <c r="L103" s="225"/>
      <c r="M103" s="59"/>
      <c r="N103" s="60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</row>
    <row r="104" spans="1:45" s="62" customFormat="1" ht="20.25" customHeight="1" x14ac:dyDescent="0.2">
      <c r="A104" s="171"/>
      <c r="B104" s="245"/>
      <c r="C104" s="151"/>
      <c r="D104" s="263"/>
      <c r="E104" s="263"/>
      <c r="F104" s="198"/>
      <c r="G104" s="176"/>
      <c r="H104" s="257"/>
      <c r="I104" s="249">
        <f t="shared" si="9"/>
        <v>0</v>
      </c>
      <c r="J104" s="87"/>
      <c r="K104" s="157">
        <f t="shared" si="8"/>
        <v>0</v>
      </c>
      <c r="L104" s="225"/>
      <c r="M104" s="59"/>
      <c r="N104" s="60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</row>
    <row r="105" spans="1:45" s="62" customFormat="1" ht="20.25" customHeight="1" x14ac:dyDescent="0.2">
      <c r="A105" s="171"/>
      <c r="B105" s="245"/>
      <c r="C105" s="151"/>
      <c r="D105" s="263"/>
      <c r="E105" s="263"/>
      <c r="F105" s="198"/>
      <c r="G105" s="176"/>
      <c r="H105" s="257"/>
      <c r="I105" s="249">
        <f t="shared" si="9"/>
        <v>0</v>
      </c>
      <c r="J105" s="87"/>
      <c r="K105" s="157">
        <f t="shared" si="8"/>
        <v>0</v>
      </c>
      <c r="L105" s="225"/>
      <c r="M105" s="59"/>
      <c r="N105" s="60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</row>
    <row r="106" spans="1:45" s="62" customFormat="1" ht="20.25" customHeight="1" x14ac:dyDescent="0.2">
      <c r="A106" s="171"/>
      <c r="B106" s="245"/>
      <c r="C106" s="151"/>
      <c r="D106" s="263"/>
      <c r="E106" s="263"/>
      <c r="F106" s="198"/>
      <c r="G106" s="176"/>
      <c r="H106" s="257"/>
      <c r="I106" s="249">
        <f t="shared" si="9"/>
        <v>0</v>
      </c>
      <c r="J106" s="87"/>
      <c r="K106" s="157">
        <f t="shared" si="8"/>
        <v>0</v>
      </c>
      <c r="L106" s="225"/>
      <c r="M106" s="59"/>
      <c r="N106" s="60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</row>
    <row r="107" spans="1:45" s="62" customFormat="1" ht="20.25" customHeight="1" x14ac:dyDescent="0.2">
      <c r="A107" s="171"/>
      <c r="B107" s="245"/>
      <c r="C107" s="151"/>
      <c r="D107" s="263"/>
      <c r="E107" s="263"/>
      <c r="F107" s="198"/>
      <c r="G107" s="176"/>
      <c r="H107" s="257"/>
      <c r="I107" s="249">
        <f t="shared" si="9"/>
        <v>0</v>
      </c>
      <c r="J107" s="87"/>
      <c r="K107" s="157">
        <f t="shared" si="8"/>
        <v>0</v>
      </c>
      <c r="L107" s="225"/>
      <c r="M107" s="59"/>
      <c r="N107" s="60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</row>
    <row r="108" spans="1:45" s="62" customFormat="1" ht="20.25" customHeight="1" x14ac:dyDescent="0.2">
      <c r="A108" s="171"/>
      <c r="B108" s="245"/>
      <c r="C108" s="151"/>
      <c r="D108" s="263"/>
      <c r="E108" s="263"/>
      <c r="F108" s="198"/>
      <c r="G108" s="176"/>
      <c r="H108" s="257"/>
      <c r="I108" s="249">
        <f t="shared" si="9"/>
        <v>0</v>
      </c>
      <c r="J108" s="87"/>
      <c r="K108" s="157">
        <f t="shared" si="8"/>
        <v>0</v>
      </c>
      <c r="L108" s="225"/>
      <c r="M108" s="59"/>
      <c r="N108" s="60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</row>
    <row r="109" spans="1:45" s="62" customFormat="1" ht="20.25" customHeight="1" x14ac:dyDescent="0.2">
      <c r="A109" s="171"/>
      <c r="B109" s="245"/>
      <c r="C109" s="151"/>
      <c r="D109" s="263"/>
      <c r="E109" s="263"/>
      <c r="F109" s="198"/>
      <c r="G109" s="176"/>
      <c r="H109" s="257"/>
      <c r="I109" s="249">
        <f t="shared" si="9"/>
        <v>0</v>
      </c>
      <c r="J109" s="87"/>
      <c r="K109" s="157">
        <f t="shared" si="8"/>
        <v>0</v>
      </c>
      <c r="L109" s="225"/>
      <c r="M109" s="59"/>
      <c r="N109" s="60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</row>
    <row r="110" spans="1:45" s="62" customFormat="1" ht="20.25" customHeight="1" x14ac:dyDescent="0.2">
      <c r="A110" s="171"/>
      <c r="B110" s="245"/>
      <c r="C110" s="151"/>
      <c r="D110" s="263"/>
      <c r="E110" s="263"/>
      <c r="F110" s="198"/>
      <c r="G110" s="176"/>
      <c r="H110" s="257"/>
      <c r="I110" s="249">
        <f t="shared" si="9"/>
        <v>0</v>
      </c>
      <c r="J110" s="87"/>
      <c r="K110" s="157">
        <f t="shared" si="8"/>
        <v>0</v>
      </c>
      <c r="L110" s="225"/>
      <c r="M110" s="59"/>
      <c r="N110" s="60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</row>
    <row r="111" spans="1:45" s="62" customFormat="1" ht="20.25" customHeight="1" x14ac:dyDescent="0.2">
      <c r="A111" s="171"/>
      <c r="B111" s="245"/>
      <c r="C111" s="151"/>
      <c r="D111" s="263"/>
      <c r="E111" s="263"/>
      <c r="F111" s="198"/>
      <c r="G111" s="176"/>
      <c r="H111" s="257"/>
      <c r="I111" s="249">
        <f t="shared" si="9"/>
        <v>0</v>
      </c>
      <c r="J111" s="87"/>
      <c r="K111" s="157">
        <f t="shared" si="8"/>
        <v>0</v>
      </c>
      <c r="L111" s="225"/>
      <c r="M111" s="59"/>
      <c r="N111" s="60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</row>
    <row r="112" spans="1:45" s="62" customFormat="1" ht="20.25" customHeight="1" x14ac:dyDescent="0.2">
      <c r="A112" s="171"/>
      <c r="B112" s="245"/>
      <c r="C112" s="151"/>
      <c r="D112" s="263"/>
      <c r="E112" s="263"/>
      <c r="F112" s="198"/>
      <c r="G112" s="176"/>
      <c r="H112" s="257"/>
      <c r="I112" s="249">
        <f t="shared" si="9"/>
        <v>0</v>
      </c>
      <c r="J112" s="87"/>
      <c r="K112" s="157">
        <f t="shared" si="8"/>
        <v>0</v>
      </c>
      <c r="L112" s="225"/>
      <c r="M112" s="59"/>
      <c r="N112" s="60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</row>
    <row r="113" spans="1:45" s="62" customFormat="1" ht="27" customHeight="1" x14ac:dyDescent="0.2">
      <c r="A113" s="171"/>
      <c r="B113" s="245"/>
      <c r="C113" s="151"/>
      <c r="D113" s="259"/>
      <c r="E113" s="259"/>
      <c r="F113" s="260"/>
      <c r="G113" s="261"/>
      <c r="H113" s="262"/>
      <c r="I113" s="249">
        <f t="shared" si="9"/>
        <v>0</v>
      </c>
      <c r="J113" s="87"/>
      <c r="K113" s="157">
        <f t="shared" si="8"/>
        <v>0</v>
      </c>
      <c r="L113" s="225"/>
      <c r="M113" s="59"/>
      <c r="N113" s="60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</row>
    <row r="114" spans="1:45" s="62" customFormat="1" ht="29.45" customHeight="1" x14ac:dyDescent="0.2">
      <c r="A114" s="171"/>
      <c r="B114" s="245"/>
      <c r="C114" s="151"/>
      <c r="D114" s="263"/>
      <c r="E114" s="263"/>
      <c r="F114" s="198"/>
      <c r="G114" s="176"/>
      <c r="H114" s="257"/>
      <c r="I114" s="249">
        <f t="shared" si="9"/>
        <v>0</v>
      </c>
      <c r="J114" s="87"/>
      <c r="K114" s="157">
        <f t="shared" si="8"/>
        <v>0</v>
      </c>
      <c r="L114" s="225"/>
      <c r="M114" s="59"/>
      <c r="N114" s="60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</row>
    <row r="115" spans="1:45" s="62" customFormat="1" ht="20.25" customHeight="1" x14ac:dyDescent="0.2">
      <c r="A115" s="171"/>
      <c r="B115" s="245"/>
      <c r="C115" s="151"/>
      <c r="D115" s="263"/>
      <c r="E115" s="263"/>
      <c r="F115" s="198"/>
      <c r="G115" s="176"/>
      <c r="H115" s="257"/>
      <c r="I115" s="249">
        <f t="shared" si="9"/>
        <v>0</v>
      </c>
      <c r="J115" s="87"/>
      <c r="K115" s="157">
        <f t="shared" si="8"/>
        <v>0</v>
      </c>
      <c r="L115" s="225"/>
      <c r="M115" s="59"/>
      <c r="N115" s="60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</row>
    <row r="116" spans="1:45" s="62" customFormat="1" ht="20.25" customHeight="1" x14ac:dyDescent="0.2">
      <c r="A116" s="171"/>
      <c r="B116" s="245"/>
      <c r="C116" s="151"/>
      <c r="D116" s="263"/>
      <c r="E116" s="263"/>
      <c r="F116" s="198"/>
      <c r="G116" s="176"/>
      <c r="H116" s="257"/>
      <c r="I116" s="249">
        <f t="shared" si="9"/>
        <v>0</v>
      </c>
      <c r="J116" s="87"/>
      <c r="K116" s="157">
        <f t="shared" si="8"/>
        <v>0</v>
      </c>
      <c r="L116" s="225"/>
      <c r="M116" s="59"/>
      <c r="N116" s="60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</row>
    <row r="117" spans="1:45" s="62" customFormat="1" ht="20.25" customHeight="1" x14ac:dyDescent="0.2">
      <c r="A117" s="171"/>
      <c r="B117" s="245"/>
      <c r="C117" s="151"/>
      <c r="D117" s="263"/>
      <c r="E117" s="263"/>
      <c r="F117" s="198"/>
      <c r="G117" s="176"/>
      <c r="H117" s="257"/>
      <c r="I117" s="249">
        <f t="shared" si="9"/>
        <v>0</v>
      </c>
      <c r="J117" s="87"/>
      <c r="K117" s="157">
        <f t="shared" si="8"/>
        <v>0</v>
      </c>
      <c r="L117" s="225"/>
      <c r="M117" s="59"/>
      <c r="N117" s="60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</row>
    <row r="118" spans="1:45" s="62" customFormat="1" ht="20.25" customHeight="1" x14ac:dyDescent="0.2">
      <c r="A118" s="171"/>
      <c r="B118" s="245"/>
      <c r="C118" s="151"/>
      <c r="D118" s="263"/>
      <c r="E118" s="263"/>
      <c r="F118" s="198"/>
      <c r="G118" s="176"/>
      <c r="H118" s="257"/>
      <c r="I118" s="249">
        <f t="shared" si="9"/>
        <v>0</v>
      </c>
      <c r="J118" s="87"/>
      <c r="K118" s="157">
        <f t="shared" si="8"/>
        <v>0</v>
      </c>
      <c r="L118" s="225"/>
      <c r="M118" s="59"/>
      <c r="N118" s="60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</row>
    <row r="119" spans="1:45" s="62" customFormat="1" ht="20.25" customHeight="1" x14ac:dyDescent="0.2">
      <c r="A119" s="171"/>
      <c r="B119" s="245"/>
      <c r="C119" s="151"/>
      <c r="D119" s="263"/>
      <c r="E119" s="263"/>
      <c r="F119" s="198"/>
      <c r="G119" s="176"/>
      <c r="H119" s="257"/>
      <c r="I119" s="249">
        <f t="shared" si="9"/>
        <v>0</v>
      </c>
      <c r="J119" s="87"/>
      <c r="K119" s="157">
        <f t="shared" si="8"/>
        <v>0</v>
      </c>
      <c r="L119" s="225"/>
      <c r="M119" s="59"/>
      <c r="N119" s="60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</row>
    <row r="120" spans="1:45" s="62" customFormat="1" ht="20.25" customHeight="1" x14ac:dyDescent="0.2">
      <c r="A120" s="171"/>
      <c r="B120" s="245"/>
      <c r="C120" s="151"/>
      <c r="D120" s="263"/>
      <c r="E120" s="263"/>
      <c r="F120" s="198"/>
      <c r="G120" s="176"/>
      <c r="H120" s="257"/>
      <c r="I120" s="249">
        <f t="shared" si="9"/>
        <v>0</v>
      </c>
      <c r="J120" s="87"/>
      <c r="K120" s="157">
        <f t="shared" si="8"/>
        <v>0</v>
      </c>
      <c r="L120" s="225"/>
      <c r="M120" s="59"/>
      <c r="N120" s="60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</row>
    <row r="121" spans="1:45" s="62" customFormat="1" ht="20.25" customHeight="1" x14ac:dyDescent="0.2">
      <c r="A121" s="171"/>
      <c r="B121" s="245"/>
      <c r="C121" s="151"/>
      <c r="D121" s="263"/>
      <c r="E121" s="263"/>
      <c r="F121" s="198"/>
      <c r="G121" s="176"/>
      <c r="H121" s="257"/>
      <c r="I121" s="249">
        <f t="shared" si="9"/>
        <v>0</v>
      </c>
      <c r="J121" s="87"/>
      <c r="K121" s="157">
        <f t="shared" si="8"/>
        <v>0</v>
      </c>
      <c r="L121" s="225"/>
      <c r="M121" s="59"/>
      <c r="N121" s="60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</row>
    <row r="122" spans="1:45" s="62" customFormat="1" ht="20.25" customHeight="1" x14ac:dyDescent="0.2">
      <c r="A122" s="171"/>
      <c r="B122" s="245"/>
      <c r="C122" s="151"/>
      <c r="D122" s="263"/>
      <c r="E122" s="263"/>
      <c r="F122" s="198"/>
      <c r="G122" s="176"/>
      <c r="H122" s="257"/>
      <c r="I122" s="249">
        <f t="shared" si="9"/>
        <v>0</v>
      </c>
      <c r="J122" s="87"/>
      <c r="K122" s="157">
        <f t="shared" si="8"/>
        <v>0</v>
      </c>
      <c r="L122" s="225"/>
      <c r="M122" s="59"/>
      <c r="N122" s="60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</row>
    <row r="123" spans="1:45" s="62" customFormat="1" ht="20.25" customHeight="1" x14ac:dyDescent="0.2">
      <c r="A123" s="171"/>
      <c r="B123" s="245"/>
      <c r="C123" s="151"/>
      <c r="D123" s="263"/>
      <c r="E123" s="263"/>
      <c r="F123" s="198"/>
      <c r="G123" s="176"/>
      <c r="H123" s="257"/>
      <c r="I123" s="249">
        <f t="shared" si="9"/>
        <v>0</v>
      </c>
      <c r="J123" s="87"/>
      <c r="K123" s="157">
        <f t="shared" si="8"/>
        <v>0</v>
      </c>
      <c r="L123" s="225"/>
      <c r="M123" s="59"/>
      <c r="N123" s="60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</row>
    <row r="124" spans="1:45" s="62" customFormat="1" ht="20.25" customHeight="1" x14ac:dyDescent="0.2">
      <c r="A124" s="171"/>
      <c r="B124" s="245"/>
      <c r="C124" s="151"/>
      <c r="D124" s="263"/>
      <c r="E124" s="263"/>
      <c r="F124" s="198"/>
      <c r="G124" s="176"/>
      <c r="H124" s="257"/>
      <c r="I124" s="249">
        <f t="shared" si="9"/>
        <v>0</v>
      </c>
      <c r="J124" s="87"/>
      <c r="K124" s="157">
        <f t="shared" si="8"/>
        <v>0</v>
      </c>
      <c r="L124" s="225"/>
      <c r="M124" s="59"/>
      <c r="N124" s="60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</row>
    <row r="125" spans="1:45" s="62" customFormat="1" ht="20.25" customHeight="1" x14ac:dyDescent="0.2">
      <c r="A125" s="171"/>
      <c r="B125" s="245"/>
      <c r="C125" s="151"/>
      <c r="D125" s="263"/>
      <c r="E125" s="263"/>
      <c r="F125" s="198"/>
      <c r="G125" s="176"/>
      <c r="H125" s="257"/>
      <c r="I125" s="249">
        <f t="shared" si="9"/>
        <v>0</v>
      </c>
      <c r="J125" s="87"/>
      <c r="K125" s="157">
        <f t="shared" si="8"/>
        <v>0</v>
      </c>
      <c r="L125" s="225"/>
      <c r="M125" s="59"/>
      <c r="N125" s="60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</row>
    <row r="126" spans="1:45" s="62" customFormat="1" ht="20.25" customHeight="1" x14ac:dyDescent="0.2">
      <c r="A126" s="171"/>
      <c r="B126" s="245"/>
      <c r="C126" s="151"/>
      <c r="D126" s="263"/>
      <c r="E126" s="263"/>
      <c r="F126" s="198"/>
      <c r="G126" s="176"/>
      <c r="H126" s="257"/>
      <c r="I126" s="249">
        <f t="shared" si="9"/>
        <v>0</v>
      </c>
      <c r="J126" s="87"/>
      <c r="K126" s="157">
        <f t="shared" si="8"/>
        <v>0</v>
      </c>
      <c r="L126" s="225"/>
      <c r="M126" s="59"/>
      <c r="N126" s="60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</row>
    <row r="127" spans="1:45" s="62" customFormat="1" ht="20.25" customHeight="1" x14ac:dyDescent="0.2">
      <c r="A127" s="171"/>
      <c r="B127" s="245"/>
      <c r="C127" s="151"/>
      <c r="D127" s="259"/>
      <c r="E127" s="259"/>
      <c r="F127" s="260"/>
      <c r="G127" s="261"/>
      <c r="H127" s="262"/>
      <c r="I127" s="249">
        <f t="shared" si="9"/>
        <v>0</v>
      </c>
      <c r="J127" s="87"/>
      <c r="K127" s="157">
        <f t="shared" si="8"/>
        <v>0</v>
      </c>
      <c r="L127" s="225"/>
      <c r="M127" s="59"/>
      <c r="N127" s="60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</row>
    <row r="128" spans="1:45" s="62" customFormat="1" ht="20.25" customHeight="1" x14ac:dyDescent="0.2">
      <c r="A128" s="171"/>
      <c r="B128" s="245"/>
      <c r="C128" s="151"/>
      <c r="D128" s="264"/>
      <c r="E128" s="264"/>
      <c r="F128" s="198"/>
      <c r="G128" s="176"/>
      <c r="H128" s="257"/>
      <c r="I128" s="249">
        <f t="shared" si="9"/>
        <v>0</v>
      </c>
      <c r="J128" s="87"/>
      <c r="K128" s="157">
        <f t="shared" si="8"/>
        <v>0</v>
      </c>
      <c r="L128" s="225"/>
      <c r="M128" s="59"/>
      <c r="N128" s="60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</row>
    <row r="129" spans="1:45" s="62" customFormat="1" ht="20.25" customHeight="1" x14ac:dyDescent="0.2">
      <c r="A129" s="171"/>
      <c r="B129" s="245"/>
      <c r="C129" s="151"/>
      <c r="D129" s="264"/>
      <c r="E129" s="264"/>
      <c r="F129" s="198"/>
      <c r="G129" s="176"/>
      <c r="H129" s="257"/>
      <c r="I129" s="249">
        <f t="shared" si="9"/>
        <v>0</v>
      </c>
      <c r="J129" s="87"/>
      <c r="K129" s="157">
        <f t="shared" si="8"/>
        <v>0</v>
      </c>
      <c r="L129" s="225"/>
      <c r="M129" s="59"/>
      <c r="N129" s="60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</row>
    <row r="130" spans="1:45" s="62" customFormat="1" ht="20.25" customHeight="1" x14ac:dyDescent="0.2">
      <c r="A130" s="171"/>
      <c r="B130" s="245"/>
      <c r="C130" s="151"/>
      <c r="D130" s="264"/>
      <c r="E130" s="264"/>
      <c r="F130" s="198"/>
      <c r="G130" s="176"/>
      <c r="H130" s="257"/>
      <c r="I130" s="249">
        <f t="shared" si="9"/>
        <v>0</v>
      </c>
      <c r="J130" s="87"/>
      <c r="K130" s="157">
        <f t="shared" si="8"/>
        <v>0</v>
      </c>
      <c r="L130" s="225"/>
      <c r="M130" s="59"/>
      <c r="N130" s="60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</row>
    <row r="131" spans="1:45" s="62" customFormat="1" ht="20.25" customHeight="1" x14ac:dyDescent="0.2">
      <c r="A131" s="171"/>
      <c r="B131" s="245"/>
      <c r="C131" s="151"/>
      <c r="D131" s="264"/>
      <c r="E131" s="264"/>
      <c r="F131" s="198"/>
      <c r="G131" s="176"/>
      <c r="H131" s="257"/>
      <c r="I131" s="249">
        <f t="shared" si="9"/>
        <v>0</v>
      </c>
      <c r="J131" s="87"/>
      <c r="K131" s="157">
        <f t="shared" si="8"/>
        <v>0</v>
      </c>
      <c r="L131" s="225"/>
      <c r="M131" s="59"/>
      <c r="N131" s="60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</row>
    <row r="132" spans="1:45" s="62" customFormat="1" ht="20.25" customHeight="1" x14ac:dyDescent="0.2">
      <c r="A132" s="171"/>
      <c r="B132" s="245"/>
      <c r="C132" s="151"/>
      <c r="D132" s="264"/>
      <c r="E132" s="264"/>
      <c r="F132" s="198"/>
      <c r="G132" s="176"/>
      <c r="H132" s="257"/>
      <c r="I132" s="249">
        <f t="shared" si="9"/>
        <v>0</v>
      </c>
      <c r="J132" s="87"/>
      <c r="K132" s="157">
        <f t="shared" si="8"/>
        <v>0</v>
      </c>
      <c r="L132" s="225"/>
      <c r="M132" s="59"/>
      <c r="N132" s="60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</row>
    <row r="133" spans="1:45" s="62" customFormat="1" ht="20.25" customHeight="1" x14ac:dyDescent="0.2">
      <c r="A133" s="171"/>
      <c r="B133" s="245"/>
      <c r="C133" s="151"/>
      <c r="D133" s="265"/>
      <c r="E133" s="265"/>
      <c r="F133" s="198"/>
      <c r="G133" s="176"/>
      <c r="H133" s="257"/>
      <c r="I133" s="249">
        <f t="shared" si="9"/>
        <v>0</v>
      </c>
      <c r="J133" s="87"/>
      <c r="K133" s="157">
        <f t="shared" si="8"/>
        <v>0</v>
      </c>
      <c r="L133" s="225"/>
      <c r="M133" s="59"/>
      <c r="N133" s="60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</row>
    <row r="134" spans="1:45" s="62" customFormat="1" ht="20.25" customHeight="1" x14ac:dyDescent="0.2">
      <c r="A134" s="171"/>
      <c r="B134" s="245"/>
      <c r="C134" s="151"/>
      <c r="D134" s="264"/>
      <c r="E134" s="264"/>
      <c r="F134" s="198"/>
      <c r="G134" s="176"/>
      <c r="H134" s="257"/>
      <c r="I134" s="249">
        <f t="shared" si="9"/>
        <v>0</v>
      </c>
      <c r="J134" s="87"/>
      <c r="K134" s="157">
        <f t="shared" si="8"/>
        <v>0</v>
      </c>
      <c r="L134" s="225"/>
      <c r="M134" s="59"/>
      <c r="N134" s="60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</row>
    <row r="135" spans="1:45" s="62" customFormat="1" ht="20.25" customHeight="1" x14ac:dyDescent="0.2">
      <c r="A135" s="171"/>
      <c r="B135" s="245"/>
      <c r="C135" s="151"/>
      <c r="D135" s="264"/>
      <c r="E135" s="264"/>
      <c r="F135" s="198"/>
      <c r="G135" s="176"/>
      <c r="H135" s="257"/>
      <c r="I135" s="249">
        <f t="shared" si="9"/>
        <v>0</v>
      </c>
      <c r="J135" s="87"/>
      <c r="K135" s="157">
        <f t="shared" si="8"/>
        <v>0</v>
      </c>
      <c r="L135" s="225"/>
      <c r="M135" s="59"/>
      <c r="N135" s="60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</row>
    <row r="136" spans="1:45" s="62" customFormat="1" ht="20.25" customHeight="1" x14ac:dyDescent="0.2">
      <c r="A136" s="171"/>
      <c r="B136" s="245"/>
      <c r="C136" s="151"/>
      <c r="D136" s="263"/>
      <c r="E136" s="263"/>
      <c r="F136" s="198"/>
      <c r="G136" s="176"/>
      <c r="H136" s="257"/>
      <c r="I136" s="249">
        <f t="shared" si="9"/>
        <v>0</v>
      </c>
      <c r="J136" s="87"/>
      <c r="K136" s="157">
        <f t="shared" si="8"/>
        <v>0</v>
      </c>
      <c r="L136" s="225"/>
      <c r="M136" s="59"/>
      <c r="N136" s="60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</row>
    <row r="137" spans="1:45" s="62" customFormat="1" ht="20.25" customHeight="1" x14ac:dyDescent="0.2">
      <c r="A137" s="171"/>
      <c r="B137" s="245"/>
      <c r="C137" s="151"/>
      <c r="D137" s="263"/>
      <c r="E137" s="263"/>
      <c r="F137" s="198"/>
      <c r="G137" s="176"/>
      <c r="H137" s="257"/>
      <c r="I137" s="249">
        <f t="shared" si="9"/>
        <v>0</v>
      </c>
      <c r="J137" s="87"/>
      <c r="K137" s="157">
        <f t="shared" si="8"/>
        <v>0</v>
      </c>
      <c r="L137" s="225"/>
      <c r="M137" s="59"/>
      <c r="N137" s="60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</row>
    <row r="138" spans="1:45" s="62" customFormat="1" ht="20.25" customHeight="1" x14ac:dyDescent="0.2">
      <c r="A138" s="171"/>
      <c r="B138" s="245"/>
      <c r="C138" s="151"/>
      <c r="D138" s="263"/>
      <c r="E138" s="263"/>
      <c r="F138" s="198"/>
      <c r="G138" s="176"/>
      <c r="H138" s="257"/>
      <c r="I138" s="249">
        <f t="shared" si="9"/>
        <v>0</v>
      </c>
      <c r="J138" s="87"/>
      <c r="K138" s="157">
        <f t="shared" si="8"/>
        <v>0</v>
      </c>
      <c r="L138" s="225"/>
      <c r="M138" s="59"/>
      <c r="N138" s="60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</row>
    <row r="139" spans="1:45" s="62" customFormat="1" ht="20.25" customHeight="1" x14ac:dyDescent="0.2">
      <c r="A139" s="171"/>
      <c r="B139" s="245"/>
      <c r="C139" s="151"/>
      <c r="D139" s="263"/>
      <c r="E139" s="263"/>
      <c r="F139" s="198"/>
      <c r="G139" s="176"/>
      <c r="H139" s="257"/>
      <c r="I139" s="249">
        <f t="shared" si="9"/>
        <v>0</v>
      </c>
      <c r="J139" s="87"/>
      <c r="K139" s="157">
        <f t="shared" si="8"/>
        <v>0</v>
      </c>
      <c r="L139" s="225"/>
      <c r="M139" s="59"/>
      <c r="N139" s="60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</row>
    <row r="140" spans="1:45" s="62" customFormat="1" ht="20.25" customHeight="1" x14ac:dyDescent="0.2">
      <c r="A140" s="171"/>
      <c r="B140" s="245"/>
      <c r="C140" s="151"/>
      <c r="D140" s="263"/>
      <c r="E140" s="263"/>
      <c r="F140" s="198"/>
      <c r="G140" s="176"/>
      <c r="H140" s="257"/>
      <c r="I140" s="249">
        <f t="shared" si="9"/>
        <v>0</v>
      </c>
      <c r="J140" s="87"/>
      <c r="K140" s="157">
        <f t="shared" si="8"/>
        <v>0</v>
      </c>
      <c r="L140" s="225"/>
      <c r="M140" s="59"/>
      <c r="N140" s="60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</row>
    <row r="141" spans="1:45" s="62" customFormat="1" ht="20.25" customHeight="1" x14ac:dyDescent="0.2">
      <c r="A141" s="171"/>
      <c r="B141" s="245"/>
      <c r="C141" s="151"/>
      <c r="D141" s="263"/>
      <c r="E141" s="263"/>
      <c r="F141" s="198"/>
      <c r="G141" s="176"/>
      <c r="H141" s="257"/>
      <c r="I141" s="249">
        <f t="shared" si="9"/>
        <v>0</v>
      </c>
      <c r="J141" s="87"/>
      <c r="K141" s="157">
        <f t="shared" si="8"/>
        <v>0</v>
      </c>
      <c r="L141" s="225"/>
      <c r="M141" s="59"/>
      <c r="N141" s="60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</row>
    <row r="142" spans="1:45" s="62" customFormat="1" ht="20.25" customHeight="1" x14ac:dyDescent="0.2">
      <c r="A142" s="171"/>
      <c r="B142" s="245"/>
      <c r="C142" s="151"/>
      <c r="D142" s="263"/>
      <c r="E142" s="263"/>
      <c r="F142" s="198"/>
      <c r="G142" s="176"/>
      <c r="H142" s="257"/>
      <c r="I142" s="249">
        <f t="shared" si="9"/>
        <v>0</v>
      </c>
      <c r="J142" s="87"/>
      <c r="K142" s="157">
        <f t="shared" ref="K142:K187" si="10">+I142</f>
        <v>0</v>
      </c>
      <c r="L142" s="225"/>
      <c r="M142" s="59"/>
      <c r="N142" s="60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</row>
    <row r="143" spans="1:45" s="62" customFormat="1" ht="27.95" customHeight="1" x14ac:dyDescent="0.2">
      <c r="A143" s="171"/>
      <c r="B143" s="245"/>
      <c r="C143" s="151"/>
      <c r="D143" s="331"/>
      <c r="E143" s="327"/>
      <c r="F143" s="328"/>
      <c r="G143" s="329"/>
      <c r="H143" s="330"/>
      <c r="I143" s="249">
        <f t="shared" si="9"/>
        <v>0</v>
      </c>
      <c r="J143" s="87"/>
      <c r="K143" s="157">
        <f t="shared" si="10"/>
        <v>0</v>
      </c>
      <c r="L143" s="225"/>
      <c r="M143" s="59"/>
      <c r="N143" s="60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</row>
    <row r="144" spans="1:45" s="62" customFormat="1" ht="20.25" customHeight="1" x14ac:dyDescent="0.2">
      <c r="A144" s="171"/>
      <c r="B144" s="245"/>
      <c r="C144" s="151"/>
      <c r="D144" s="326"/>
      <c r="E144" s="263"/>
      <c r="F144" s="198"/>
      <c r="G144" s="176"/>
      <c r="H144" s="257"/>
      <c r="I144" s="249">
        <f>+ROUNDUP(F144*G144*H144,2)</f>
        <v>0</v>
      </c>
      <c r="J144" s="87"/>
      <c r="K144" s="157">
        <f t="shared" si="10"/>
        <v>0</v>
      </c>
      <c r="L144" s="225"/>
      <c r="M144" s="59"/>
      <c r="N144" s="60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</row>
    <row r="145" spans="1:45" s="62" customFormat="1" ht="20.25" customHeight="1" x14ac:dyDescent="0.25">
      <c r="A145" s="171"/>
      <c r="B145" s="245"/>
      <c r="C145" s="151"/>
      <c r="D145" s="332"/>
      <c r="E145" s="263"/>
      <c r="F145" s="333"/>
      <c r="G145" s="334"/>
      <c r="H145" s="335"/>
      <c r="I145" s="249">
        <f t="shared" ref="I145:I151" si="11">+ROUNDUP(F145*G145*H145,2)</f>
        <v>0</v>
      </c>
      <c r="J145" s="87"/>
      <c r="K145" s="157">
        <f t="shared" si="10"/>
        <v>0</v>
      </c>
      <c r="L145" s="225"/>
      <c r="M145" s="59"/>
      <c r="N145" s="60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</row>
    <row r="146" spans="1:45" s="62" customFormat="1" ht="20.25" customHeight="1" x14ac:dyDescent="0.25">
      <c r="A146" s="171"/>
      <c r="B146" s="245"/>
      <c r="C146" s="151"/>
      <c r="D146" s="332"/>
      <c r="E146" s="263"/>
      <c r="F146" s="333"/>
      <c r="G146" s="334"/>
      <c r="H146" s="335"/>
      <c r="I146" s="249">
        <f t="shared" si="11"/>
        <v>0</v>
      </c>
      <c r="J146" s="87"/>
      <c r="K146" s="157">
        <f t="shared" si="10"/>
        <v>0</v>
      </c>
      <c r="L146" s="225"/>
      <c r="M146" s="59"/>
      <c r="N146" s="60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</row>
    <row r="147" spans="1:45" s="62" customFormat="1" ht="20.25" customHeight="1" x14ac:dyDescent="0.25">
      <c r="A147" s="171"/>
      <c r="B147" s="245"/>
      <c r="C147" s="151"/>
      <c r="D147" s="332"/>
      <c r="E147" s="263"/>
      <c r="F147" s="333"/>
      <c r="G147" s="334"/>
      <c r="H147" s="335"/>
      <c r="I147" s="249">
        <f t="shared" si="11"/>
        <v>0</v>
      </c>
      <c r="J147" s="87"/>
      <c r="K147" s="157">
        <f t="shared" si="10"/>
        <v>0</v>
      </c>
      <c r="L147" s="225"/>
      <c r="M147" s="59"/>
      <c r="N147" s="60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</row>
    <row r="148" spans="1:45" s="62" customFormat="1" ht="20.25" customHeight="1" x14ac:dyDescent="0.25">
      <c r="A148" s="171"/>
      <c r="B148" s="245"/>
      <c r="C148" s="151"/>
      <c r="D148" s="332"/>
      <c r="E148" s="263"/>
      <c r="F148" s="333"/>
      <c r="G148" s="334"/>
      <c r="H148" s="335"/>
      <c r="I148" s="249">
        <f t="shared" si="11"/>
        <v>0</v>
      </c>
      <c r="J148" s="87"/>
      <c r="K148" s="157">
        <f t="shared" si="10"/>
        <v>0</v>
      </c>
      <c r="L148" s="225"/>
      <c r="M148" s="59"/>
      <c r="N148" s="60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</row>
    <row r="149" spans="1:45" s="62" customFormat="1" ht="20.25" customHeight="1" x14ac:dyDescent="0.25">
      <c r="A149" s="171"/>
      <c r="B149" s="245"/>
      <c r="C149" s="151"/>
      <c r="D149" s="332"/>
      <c r="E149" s="263"/>
      <c r="F149" s="333"/>
      <c r="G149" s="334"/>
      <c r="H149" s="335"/>
      <c r="I149" s="249">
        <f t="shared" si="11"/>
        <v>0</v>
      </c>
      <c r="J149" s="87"/>
      <c r="K149" s="157">
        <f t="shared" si="10"/>
        <v>0</v>
      </c>
      <c r="L149" s="225"/>
      <c r="M149" s="59"/>
      <c r="N149" s="60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</row>
    <row r="150" spans="1:45" s="62" customFormat="1" ht="20.25" customHeight="1" x14ac:dyDescent="0.25">
      <c r="A150" s="171"/>
      <c r="B150" s="245"/>
      <c r="C150" s="151"/>
      <c r="D150" s="332"/>
      <c r="E150" s="263"/>
      <c r="F150" s="333"/>
      <c r="G150" s="334"/>
      <c r="H150" s="335"/>
      <c r="I150" s="249">
        <f t="shared" si="11"/>
        <v>0</v>
      </c>
      <c r="J150" s="87"/>
      <c r="K150" s="157">
        <f t="shared" si="10"/>
        <v>0</v>
      </c>
      <c r="L150" s="225"/>
      <c r="M150" s="59"/>
      <c r="N150" s="60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</row>
    <row r="151" spans="1:45" s="62" customFormat="1" ht="20.25" customHeight="1" x14ac:dyDescent="0.25">
      <c r="A151" s="171"/>
      <c r="B151" s="245"/>
      <c r="C151" s="151"/>
      <c r="D151" s="336"/>
      <c r="E151" s="263"/>
      <c r="F151" s="198"/>
      <c r="G151" s="176"/>
      <c r="H151" s="335"/>
      <c r="I151" s="249">
        <f t="shared" si="11"/>
        <v>0</v>
      </c>
      <c r="J151" s="87"/>
      <c r="K151" s="157">
        <f t="shared" si="10"/>
        <v>0</v>
      </c>
      <c r="L151" s="225"/>
      <c r="M151" s="59"/>
      <c r="N151" s="60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</row>
    <row r="152" spans="1:45" s="62" customFormat="1" ht="30.75" customHeight="1" x14ac:dyDescent="0.2">
      <c r="A152" s="171"/>
      <c r="B152" s="245"/>
      <c r="C152" s="151"/>
      <c r="D152" s="259"/>
      <c r="E152" s="259"/>
      <c r="F152" s="260"/>
      <c r="G152" s="261"/>
      <c r="H152" s="262"/>
      <c r="I152" s="249">
        <f t="shared" si="9"/>
        <v>0</v>
      </c>
      <c r="J152" s="87"/>
      <c r="K152" s="157">
        <f t="shared" si="10"/>
        <v>0</v>
      </c>
      <c r="L152" s="225"/>
      <c r="M152" s="59"/>
      <c r="N152" s="60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</row>
    <row r="153" spans="1:45" s="62" customFormat="1" ht="20.25" customHeight="1" x14ac:dyDescent="0.2">
      <c r="A153" s="171"/>
      <c r="B153" s="245"/>
      <c r="C153" s="151"/>
      <c r="D153" s="264"/>
      <c r="E153" s="264"/>
      <c r="F153" s="198"/>
      <c r="G153" s="176"/>
      <c r="H153" s="257"/>
      <c r="I153" s="249">
        <f t="shared" si="9"/>
        <v>0</v>
      </c>
      <c r="J153" s="87"/>
      <c r="K153" s="157">
        <f t="shared" si="10"/>
        <v>0</v>
      </c>
      <c r="L153" s="225"/>
      <c r="M153" s="59"/>
      <c r="N153" s="60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</row>
    <row r="154" spans="1:45" s="62" customFormat="1" ht="20.25" customHeight="1" x14ac:dyDescent="0.2">
      <c r="A154" s="171"/>
      <c r="B154" s="245"/>
      <c r="C154" s="151"/>
      <c r="D154" s="264"/>
      <c r="E154" s="264"/>
      <c r="F154" s="198"/>
      <c r="G154" s="176"/>
      <c r="H154" s="257"/>
      <c r="I154" s="249">
        <f t="shared" si="9"/>
        <v>0</v>
      </c>
      <c r="J154" s="87"/>
      <c r="K154" s="157">
        <f t="shared" si="10"/>
        <v>0</v>
      </c>
      <c r="L154" s="225"/>
      <c r="M154" s="59"/>
      <c r="N154" s="60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</row>
    <row r="155" spans="1:45" s="62" customFormat="1" ht="20.25" customHeight="1" x14ac:dyDescent="0.2">
      <c r="A155" s="171"/>
      <c r="B155" s="245"/>
      <c r="C155" s="151"/>
      <c r="D155" s="264"/>
      <c r="E155" s="264"/>
      <c r="F155" s="198"/>
      <c r="G155" s="176"/>
      <c r="H155" s="257"/>
      <c r="I155" s="249">
        <f t="shared" si="9"/>
        <v>0</v>
      </c>
      <c r="J155" s="87"/>
      <c r="K155" s="157">
        <f t="shared" si="10"/>
        <v>0</v>
      </c>
      <c r="L155" s="225"/>
      <c r="M155" s="59"/>
      <c r="N155" s="60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</row>
    <row r="156" spans="1:45" s="62" customFormat="1" ht="20.25" customHeight="1" x14ac:dyDescent="0.2">
      <c r="A156" s="171"/>
      <c r="B156" s="245"/>
      <c r="C156" s="151"/>
      <c r="D156" s="264"/>
      <c r="E156" s="264"/>
      <c r="F156" s="198"/>
      <c r="G156" s="176"/>
      <c r="H156" s="257"/>
      <c r="I156" s="249">
        <f t="shared" si="9"/>
        <v>0</v>
      </c>
      <c r="J156" s="87"/>
      <c r="K156" s="157">
        <f t="shared" si="10"/>
        <v>0</v>
      </c>
      <c r="L156" s="225"/>
      <c r="M156" s="59"/>
      <c r="N156" s="60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</row>
    <row r="157" spans="1:45" s="62" customFormat="1" ht="20.25" customHeight="1" x14ac:dyDescent="0.2">
      <c r="A157" s="171"/>
      <c r="B157" s="245"/>
      <c r="C157" s="151"/>
      <c r="D157" s="264"/>
      <c r="E157" s="264"/>
      <c r="F157" s="198"/>
      <c r="G157" s="176"/>
      <c r="H157" s="257"/>
      <c r="I157" s="249">
        <f t="shared" si="9"/>
        <v>0</v>
      </c>
      <c r="J157" s="87"/>
      <c r="K157" s="157">
        <f t="shared" si="10"/>
        <v>0</v>
      </c>
      <c r="L157" s="225"/>
      <c r="M157" s="59"/>
      <c r="N157" s="60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</row>
    <row r="158" spans="1:45" s="62" customFormat="1" ht="20.25" customHeight="1" x14ac:dyDescent="0.2">
      <c r="A158" s="171"/>
      <c r="B158" s="245"/>
      <c r="C158" s="151"/>
      <c r="D158" s="265"/>
      <c r="E158" s="265"/>
      <c r="F158" s="198"/>
      <c r="G158" s="176"/>
      <c r="H158" s="257"/>
      <c r="I158" s="249">
        <f t="shared" si="9"/>
        <v>0</v>
      </c>
      <c r="J158" s="87"/>
      <c r="K158" s="157">
        <f t="shared" si="10"/>
        <v>0</v>
      </c>
      <c r="L158" s="225"/>
      <c r="M158" s="59"/>
      <c r="N158" s="60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</row>
    <row r="159" spans="1:45" s="62" customFormat="1" ht="20.25" customHeight="1" x14ac:dyDescent="0.2">
      <c r="A159" s="171"/>
      <c r="B159" s="245"/>
      <c r="C159" s="151"/>
      <c r="D159" s="264"/>
      <c r="E159" s="264"/>
      <c r="F159" s="198"/>
      <c r="G159" s="176"/>
      <c r="H159" s="257"/>
      <c r="I159" s="249">
        <f t="shared" ref="I159:I182" si="12">+ROUNDUP(F159*G159*H159,2)</f>
        <v>0</v>
      </c>
      <c r="J159" s="87"/>
      <c r="K159" s="157">
        <f t="shared" si="10"/>
        <v>0</v>
      </c>
      <c r="L159" s="225"/>
      <c r="M159" s="59"/>
      <c r="N159" s="60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</row>
    <row r="160" spans="1:45" s="62" customFormat="1" ht="20.25" customHeight="1" x14ac:dyDescent="0.2">
      <c r="A160" s="171"/>
      <c r="B160" s="245"/>
      <c r="C160" s="151"/>
      <c r="D160" s="264"/>
      <c r="E160" s="264"/>
      <c r="F160" s="198"/>
      <c r="G160" s="176"/>
      <c r="H160" s="257"/>
      <c r="I160" s="249">
        <f t="shared" si="12"/>
        <v>0</v>
      </c>
      <c r="J160" s="87"/>
      <c r="K160" s="157">
        <f t="shared" si="10"/>
        <v>0</v>
      </c>
      <c r="L160" s="225"/>
      <c r="M160" s="59"/>
      <c r="N160" s="60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</row>
    <row r="161" spans="1:45" s="62" customFormat="1" ht="20.25" customHeight="1" x14ac:dyDescent="0.2">
      <c r="A161" s="171"/>
      <c r="B161" s="245"/>
      <c r="C161" s="151"/>
      <c r="D161" s="263"/>
      <c r="E161" s="263"/>
      <c r="F161" s="198"/>
      <c r="G161" s="176"/>
      <c r="H161" s="257"/>
      <c r="I161" s="249">
        <f t="shared" si="12"/>
        <v>0</v>
      </c>
      <c r="J161" s="87"/>
      <c r="K161" s="157">
        <f t="shared" si="10"/>
        <v>0</v>
      </c>
      <c r="L161" s="225"/>
      <c r="M161" s="59"/>
      <c r="N161" s="60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</row>
    <row r="162" spans="1:45" s="62" customFormat="1" ht="20.25" customHeight="1" x14ac:dyDescent="0.2">
      <c r="A162" s="171"/>
      <c r="B162" s="245"/>
      <c r="C162" s="151"/>
      <c r="D162" s="263"/>
      <c r="E162" s="263"/>
      <c r="F162" s="198"/>
      <c r="G162" s="176"/>
      <c r="H162" s="257"/>
      <c r="I162" s="249">
        <f t="shared" si="12"/>
        <v>0</v>
      </c>
      <c r="J162" s="87"/>
      <c r="K162" s="157">
        <f t="shared" si="10"/>
        <v>0</v>
      </c>
      <c r="L162" s="225"/>
      <c r="M162" s="59"/>
      <c r="N162" s="60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</row>
    <row r="163" spans="1:45" s="62" customFormat="1" ht="20.25" customHeight="1" x14ac:dyDescent="0.2">
      <c r="A163" s="171"/>
      <c r="B163" s="245"/>
      <c r="C163" s="151"/>
      <c r="D163" s="263"/>
      <c r="E163" s="263"/>
      <c r="F163" s="198"/>
      <c r="G163" s="176"/>
      <c r="H163" s="257"/>
      <c r="I163" s="249">
        <f t="shared" si="12"/>
        <v>0</v>
      </c>
      <c r="J163" s="87"/>
      <c r="K163" s="157">
        <f t="shared" si="10"/>
        <v>0</v>
      </c>
      <c r="L163" s="225"/>
      <c r="M163" s="59"/>
      <c r="N163" s="60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</row>
    <row r="164" spans="1:45" s="62" customFormat="1" ht="20.25" customHeight="1" x14ac:dyDescent="0.2">
      <c r="A164" s="171"/>
      <c r="B164" s="245"/>
      <c r="C164" s="151"/>
      <c r="D164" s="263"/>
      <c r="E164" s="263"/>
      <c r="F164" s="198"/>
      <c r="G164" s="176"/>
      <c r="H164" s="257"/>
      <c r="I164" s="249">
        <f t="shared" si="12"/>
        <v>0</v>
      </c>
      <c r="J164" s="87"/>
      <c r="K164" s="157">
        <f t="shared" si="10"/>
        <v>0</v>
      </c>
      <c r="L164" s="225"/>
      <c r="M164" s="59"/>
      <c r="N164" s="60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</row>
    <row r="165" spans="1:45" s="62" customFormat="1" ht="20.25" customHeight="1" x14ac:dyDescent="0.2">
      <c r="A165" s="171"/>
      <c r="B165" s="245"/>
      <c r="C165" s="151"/>
      <c r="D165" s="263"/>
      <c r="E165" s="263"/>
      <c r="F165" s="198"/>
      <c r="G165" s="176"/>
      <c r="H165" s="257"/>
      <c r="I165" s="249">
        <f t="shared" si="12"/>
        <v>0</v>
      </c>
      <c r="J165" s="87"/>
      <c r="K165" s="157">
        <f t="shared" si="10"/>
        <v>0</v>
      </c>
      <c r="L165" s="225"/>
      <c r="M165" s="59"/>
      <c r="N165" s="60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</row>
    <row r="166" spans="1:45" s="62" customFormat="1" ht="20.25" customHeight="1" x14ac:dyDescent="0.2">
      <c r="A166" s="137"/>
      <c r="B166" s="266"/>
      <c r="C166" s="163"/>
      <c r="D166" s="197"/>
      <c r="E166" s="197"/>
      <c r="F166" s="198"/>
      <c r="G166" s="176"/>
      <c r="H166" s="257"/>
      <c r="I166" s="267">
        <f t="shared" si="12"/>
        <v>0</v>
      </c>
      <c r="J166" s="105"/>
      <c r="K166" s="157">
        <f t="shared" si="10"/>
        <v>0</v>
      </c>
      <c r="L166" s="302"/>
      <c r="M166" s="59"/>
      <c r="N166" s="60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</row>
    <row r="167" spans="1:45" s="62" customFormat="1" ht="26.25" customHeight="1" x14ac:dyDescent="0.2">
      <c r="A167" s="171"/>
      <c r="B167" s="245"/>
      <c r="C167" s="151"/>
      <c r="D167" s="197"/>
      <c r="E167" s="197"/>
      <c r="F167" s="198"/>
      <c r="G167" s="176"/>
      <c r="H167" s="257"/>
      <c r="I167" s="249">
        <f t="shared" si="12"/>
        <v>0</v>
      </c>
      <c r="J167" s="87"/>
      <c r="K167" s="157">
        <f t="shared" si="10"/>
        <v>0</v>
      </c>
      <c r="L167" s="158"/>
      <c r="M167" s="59"/>
      <c r="N167" s="60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</row>
    <row r="168" spans="1:45" s="62" customFormat="1" ht="20.25" customHeight="1" x14ac:dyDescent="0.2">
      <c r="A168" s="171"/>
      <c r="B168" s="245"/>
      <c r="C168" s="151"/>
      <c r="D168" s="197"/>
      <c r="E168" s="197"/>
      <c r="F168" s="198"/>
      <c r="G168" s="176"/>
      <c r="H168" s="257"/>
      <c r="I168" s="249">
        <f t="shared" si="12"/>
        <v>0</v>
      </c>
      <c r="J168" s="87"/>
      <c r="K168" s="157">
        <f t="shared" si="10"/>
        <v>0</v>
      </c>
      <c r="L168" s="158"/>
      <c r="M168" s="59"/>
      <c r="N168" s="60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</row>
    <row r="169" spans="1:45" s="62" customFormat="1" ht="24.75" customHeight="1" x14ac:dyDescent="0.2">
      <c r="A169" s="171"/>
      <c r="B169" s="245"/>
      <c r="C169" s="151"/>
      <c r="D169" s="357"/>
      <c r="E169" s="358"/>
      <c r="F169" s="358"/>
      <c r="G169" s="359"/>
      <c r="H169" s="262"/>
      <c r="I169" s="249">
        <f t="shared" si="12"/>
        <v>0</v>
      </c>
      <c r="J169" s="87"/>
      <c r="K169" s="157">
        <f t="shared" si="10"/>
        <v>0</v>
      </c>
      <c r="L169" s="158"/>
      <c r="M169" s="59"/>
      <c r="N169" s="60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</row>
    <row r="170" spans="1:45" s="62" customFormat="1" ht="20.25" customHeight="1" x14ac:dyDescent="0.2">
      <c r="A170" s="171"/>
      <c r="B170" s="245"/>
      <c r="C170" s="151"/>
      <c r="D170" s="197"/>
      <c r="E170" s="197"/>
      <c r="F170" s="198"/>
      <c r="G170" s="176"/>
      <c r="H170" s="257"/>
      <c r="I170" s="249">
        <f t="shared" si="12"/>
        <v>0</v>
      </c>
      <c r="J170" s="87"/>
      <c r="K170" s="157">
        <f t="shared" si="10"/>
        <v>0</v>
      </c>
      <c r="L170" s="158"/>
      <c r="M170" s="59"/>
      <c r="N170" s="60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</row>
    <row r="171" spans="1:45" s="62" customFormat="1" ht="26.25" customHeight="1" x14ac:dyDescent="0.2">
      <c r="A171" s="171"/>
      <c r="B171" s="245"/>
      <c r="C171" s="151"/>
      <c r="D171" s="197"/>
      <c r="E171" s="197"/>
      <c r="F171" s="198"/>
      <c r="G171" s="176"/>
      <c r="H171" s="257"/>
      <c r="I171" s="249">
        <f t="shared" si="12"/>
        <v>0</v>
      </c>
      <c r="J171" s="87"/>
      <c r="K171" s="157">
        <f t="shared" si="10"/>
        <v>0</v>
      </c>
      <c r="L171" s="158"/>
      <c r="M171" s="59"/>
      <c r="N171" s="60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</row>
    <row r="172" spans="1:45" s="62" customFormat="1" ht="30.95" customHeight="1" x14ac:dyDescent="0.2">
      <c r="A172" s="171"/>
      <c r="B172" s="245"/>
      <c r="C172" s="151"/>
      <c r="D172" s="197"/>
      <c r="E172" s="197"/>
      <c r="F172" s="198"/>
      <c r="G172" s="176"/>
      <c r="H172" s="257"/>
      <c r="I172" s="249">
        <f t="shared" si="12"/>
        <v>0</v>
      </c>
      <c r="J172" s="87"/>
      <c r="K172" s="157">
        <f t="shared" si="10"/>
        <v>0</v>
      </c>
      <c r="L172" s="158"/>
      <c r="M172" s="59"/>
      <c r="N172" s="60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</row>
    <row r="173" spans="1:45" s="62" customFormat="1" ht="20.25" customHeight="1" x14ac:dyDescent="0.2">
      <c r="A173" s="171"/>
      <c r="B173" s="245"/>
      <c r="C173" s="151"/>
      <c r="D173" s="197"/>
      <c r="E173" s="197"/>
      <c r="F173" s="198"/>
      <c r="G173" s="176"/>
      <c r="H173" s="257"/>
      <c r="I173" s="249">
        <f>+ROUNDUP(F173*G173*H173,2)</f>
        <v>0</v>
      </c>
      <c r="J173" s="87"/>
      <c r="K173" s="157">
        <f t="shared" si="10"/>
        <v>0</v>
      </c>
      <c r="L173" s="158"/>
      <c r="M173" s="59"/>
      <c r="N173" s="60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</row>
    <row r="174" spans="1:45" s="62" customFormat="1" ht="20.25" customHeight="1" x14ac:dyDescent="0.2">
      <c r="A174" s="171"/>
      <c r="B174" s="245"/>
      <c r="C174" s="151"/>
      <c r="D174" s="197"/>
      <c r="E174" s="197"/>
      <c r="F174" s="198"/>
      <c r="G174" s="176"/>
      <c r="H174" s="257"/>
      <c r="I174" s="249">
        <f t="shared" si="12"/>
        <v>0</v>
      </c>
      <c r="J174" s="87"/>
      <c r="K174" s="157">
        <f t="shared" si="10"/>
        <v>0</v>
      </c>
      <c r="L174" s="158"/>
      <c r="M174" s="59"/>
      <c r="N174" s="60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</row>
    <row r="175" spans="1:45" s="62" customFormat="1" ht="20.25" customHeight="1" x14ac:dyDescent="0.2">
      <c r="A175" s="171"/>
      <c r="B175" s="245"/>
      <c r="C175" s="151"/>
      <c r="D175" s="197"/>
      <c r="E175" s="197"/>
      <c r="F175" s="198"/>
      <c r="G175" s="176"/>
      <c r="H175" s="257"/>
      <c r="I175" s="249">
        <f t="shared" si="12"/>
        <v>0</v>
      </c>
      <c r="J175" s="87"/>
      <c r="K175" s="157">
        <f t="shared" si="10"/>
        <v>0</v>
      </c>
      <c r="L175" s="158"/>
      <c r="M175" s="59"/>
      <c r="N175" s="60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</row>
    <row r="176" spans="1:45" s="62" customFormat="1" ht="20.25" customHeight="1" x14ac:dyDescent="0.2">
      <c r="A176" s="171"/>
      <c r="B176" s="245"/>
      <c r="C176" s="151"/>
      <c r="D176" s="197"/>
      <c r="E176" s="197"/>
      <c r="F176" s="198"/>
      <c r="G176" s="176"/>
      <c r="H176" s="257"/>
      <c r="I176" s="249">
        <f t="shared" si="12"/>
        <v>0</v>
      </c>
      <c r="J176" s="87"/>
      <c r="K176" s="157">
        <f t="shared" si="10"/>
        <v>0</v>
      </c>
      <c r="L176" s="158"/>
      <c r="M176" s="59"/>
      <c r="N176" s="60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</row>
    <row r="177" spans="1:47" s="62" customFormat="1" ht="20.25" customHeight="1" x14ac:dyDescent="0.2">
      <c r="A177" s="171"/>
      <c r="B177" s="245"/>
      <c r="C177" s="151"/>
      <c r="D177" s="197"/>
      <c r="E177" s="197"/>
      <c r="F177" s="198"/>
      <c r="G177" s="176"/>
      <c r="H177" s="257"/>
      <c r="I177" s="249">
        <f t="shared" si="12"/>
        <v>0</v>
      </c>
      <c r="J177" s="87"/>
      <c r="K177" s="157">
        <f t="shared" si="10"/>
        <v>0</v>
      </c>
      <c r="L177" s="158"/>
      <c r="M177" s="59"/>
      <c r="N177" s="60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</row>
    <row r="178" spans="1:47" s="62" customFormat="1" ht="20.25" customHeight="1" x14ac:dyDescent="0.2">
      <c r="A178" s="171"/>
      <c r="B178" s="245"/>
      <c r="C178" s="151"/>
      <c r="D178" s="197"/>
      <c r="E178" s="197"/>
      <c r="F178" s="198"/>
      <c r="G178" s="176"/>
      <c r="H178" s="257"/>
      <c r="I178" s="249">
        <f t="shared" si="12"/>
        <v>0</v>
      </c>
      <c r="J178" s="87"/>
      <c r="K178" s="157">
        <f t="shared" si="10"/>
        <v>0</v>
      </c>
      <c r="L178" s="158"/>
      <c r="M178" s="59"/>
      <c r="N178" s="60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</row>
    <row r="179" spans="1:47" s="62" customFormat="1" ht="20.25" customHeight="1" x14ac:dyDescent="0.2">
      <c r="A179" s="171"/>
      <c r="B179" s="245"/>
      <c r="C179" s="151"/>
      <c r="D179" s="197"/>
      <c r="E179" s="197"/>
      <c r="F179" s="198"/>
      <c r="G179" s="176"/>
      <c r="H179" s="257"/>
      <c r="I179" s="249">
        <f t="shared" si="12"/>
        <v>0</v>
      </c>
      <c r="J179" s="87"/>
      <c r="K179" s="157">
        <f t="shared" si="10"/>
        <v>0</v>
      </c>
      <c r="L179" s="158"/>
      <c r="M179" s="59"/>
      <c r="N179" s="60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</row>
    <row r="180" spans="1:47" s="62" customFormat="1" ht="20.25" customHeight="1" x14ac:dyDescent="0.2">
      <c r="A180" s="171"/>
      <c r="B180" s="245"/>
      <c r="C180" s="151"/>
      <c r="D180" s="197"/>
      <c r="E180" s="197"/>
      <c r="F180" s="198"/>
      <c r="G180" s="176"/>
      <c r="H180" s="257"/>
      <c r="I180" s="249">
        <f t="shared" si="12"/>
        <v>0</v>
      </c>
      <c r="J180" s="87"/>
      <c r="K180" s="157">
        <f t="shared" si="10"/>
        <v>0</v>
      </c>
      <c r="L180" s="158"/>
      <c r="M180" s="59"/>
      <c r="N180" s="60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</row>
    <row r="181" spans="1:47" s="62" customFormat="1" ht="25.5" customHeight="1" x14ac:dyDescent="0.2">
      <c r="A181" s="171"/>
      <c r="B181" s="245"/>
      <c r="C181" s="151"/>
      <c r="D181" s="197"/>
      <c r="E181" s="197"/>
      <c r="F181" s="198"/>
      <c r="G181" s="176"/>
      <c r="H181" s="257"/>
      <c r="I181" s="249">
        <f t="shared" si="12"/>
        <v>0</v>
      </c>
      <c r="J181" s="87"/>
      <c r="K181" s="157">
        <f t="shared" si="10"/>
        <v>0</v>
      </c>
      <c r="L181" s="158"/>
      <c r="M181" s="59"/>
      <c r="N181" s="60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</row>
    <row r="182" spans="1:47" s="62" customFormat="1" ht="56.45" customHeight="1" x14ac:dyDescent="0.2">
      <c r="A182" s="171"/>
      <c r="B182" s="245"/>
      <c r="C182" s="151"/>
      <c r="D182" s="197"/>
      <c r="E182" s="197"/>
      <c r="F182" s="198"/>
      <c r="G182" s="176"/>
      <c r="H182" s="257"/>
      <c r="I182" s="249">
        <f t="shared" si="12"/>
        <v>0</v>
      </c>
      <c r="J182" s="87"/>
      <c r="K182" s="157">
        <f t="shared" si="10"/>
        <v>0</v>
      </c>
      <c r="L182" s="158"/>
      <c r="M182" s="59"/>
      <c r="N182" s="60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</row>
    <row r="183" spans="1:47" s="62" customFormat="1" ht="21" customHeight="1" x14ac:dyDescent="0.2">
      <c r="A183" s="360" t="s">
        <v>17</v>
      </c>
      <c r="B183" s="361"/>
      <c r="C183" s="361"/>
      <c r="D183" s="362"/>
      <c r="E183" s="312"/>
      <c r="F183" s="117">
        <f>SUM(F72:F182)</f>
        <v>0</v>
      </c>
      <c r="G183" s="117">
        <f>SUM(G72:G182)</f>
        <v>0</v>
      </c>
      <c r="H183" s="118">
        <f>SUM(H72:H182)</f>
        <v>0</v>
      </c>
      <c r="I183" s="338">
        <f>SUM(I72:I182)</f>
        <v>0</v>
      </c>
      <c r="J183" s="87"/>
      <c r="K183" s="157">
        <f t="shared" si="10"/>
        <v>0</v>
      </c>
      <c r="L183" s="323"/>
      <c r="M183" s="59"/>
      <c r="N183" s="60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</row>
    <row r="184" spans="1:47" s="62" customFormat="1" ht="21" x14ac:dyDescent="0.2">
      <c r="B184" s="54"/>
      <c r="C184" s="75"/>
      <c r="D184" s="119"/>
      <c r="E184" s="119"/>
      <c r="F184" s="120"/>
      <c r="G184" s="108"/>
      <c r="H184" s="121"/>
      <c r="I184" s="268"/>
      <c r="J184" s="87"/>
      <c r="K184" s="157">
        <f t="shared" si="10"/>
        <v>0</v>
      </c>
      <c r="L184" s="300"/>
      <c r="M184" s="59"/>
      <c r="N184" s="60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</row>
    <row r="185" spans="1:47" s="62" customFormat="1" ht="21" x14ac:dyDescent="0.2">
      <c r="A185" s="145" t="s">
        <v>18</v>
      </c>
      <c r="B185" s="146" t="s">
        <v>74</v>
      </c>
      <c r="C185" s="122"/>
      <c r="D185" s="123"/>
      <c r="F185" s="79"/>
      <c r="G185" s="79"/>
      <c r="H185" s="121"/>
      <c r="I185" s="339"/>
      <c r="J185" s="124"/>
      <c r="K185" s="157">
        <f t="shared" si="10"/>
        <v>0</v>
      </c>
      <c r="L185" s="303"/>
      <c r="M185" s="59"/>
      <c r="N185" s="60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</row>
    <row r="186" spans="1:47" s="62" customFormat="1" ht="21" x14ac:dyDescent="0.2">
      <c r="B186" s="54"/>
      <c r="C186" s="54"/>
      <c r="D186" s="125" t="s">
        <v>39</v>
      </c>
      <c r="E186" s="125"/>
      <c r="F186" s="120"/>
      <c r="G186" s="108"/>
      <c r="H186" s="120"/>
      <c r="I186" s="268">
        <v>0</v>
      </c>
      <c r="J186" s="78"/>
      <c r="K186" s="157">
        <f t="shared" si="10"/>
        <v>0</v>
      </c>
      <c r="L186" s="163"/>
      <c r="M186" s="59"/>
      <c r="N186" s="60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</row>
    <row r="187" spans="1:47" s="62" customFormat="1" ht="21" x14ac:dyDescent="0.2">
      <c r="B187" s="54"/>
      <c r="C187" s="54"/>
      <c r="D187" s="125" t="s">
        <v>45</v>
      </c>
      <c r="E187" s="125"/>
      <c r="F187" s="120"/>
      <c r="G187" s="108"/>
      <c r="H187" s="120"/>
      <c r="I187" s="268"/>
      <c r="J187" s="78"/>
      <c r="K187" s="157">
        <f t="shared" si="10"/>
        <v>0</v>
      </c>
      <c r="L187" s="304"/>
      <c r="M187" s="59"/>
      <c r="N187" s="60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</row>
    <row r="188" spans="1:47" s="62" customFormat="1" ht="21" x14ac:dyDescent="0.2">
      <c r="A188" s="145" t="s">
        <v>19</v>
      </c>
      <c r="B188" s="146" t="s">
        <v>75</v>
      </c>
      <c r="C188" s="122"/>
      <c r="D188" s="126"/>
      <c r="F188" s="79"/>
      <c r="G188" s="79"/>
      <c r="H188" s="79"/>
      <c r="I188" s="269"/>
      <c r="J188" s="124"/>
      <c r="K188" s="269"/>
      <c r="L188" s="324"/>
      <c r="M188" s="59"/>
      <c r="N188" s="60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</row>
    <row r="189" spans="1:47" s="62" customFormat="1" ht="21" x14ac:dyDescent="0.2">
      <c r="A189" s="79"/>
      <c r="B189" s="116"/>
      <c r="C189" s="127"/>
      <c r="D189" s="128" t="s">
        <v>40</v>
      </c>
      <c r="E189" s="128"/>
      <c r="F189" s="120"/>
      <c r="G189" s="108"/>
      <c r="H189" s="120"/>
      <c r="I189" s="268"/>
      <c r="J189" s="78"/>
      <c r="K189" s="157">
        <f>+I189</f>
        <v>0</v>
      </c>
      <c r="L189" s="304"/>
      <c r="M189" s="59"/>
      <c r="N189" s="60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</row>
    <row r="190" spans="1:47" s="62" customFormat="1" ht="21" x14ac:dyDescent="0.2">
      <c r="A190" s="89"/>
      <c r="B190" s="89"/>
      <c r="C190" s="89"/>
      <c r="D190" s="89"/>
      <c r="E190" s="89"/>
      <c r="F190" s="89"/>
      <c r="G190" s="89"/>
      <c r="H190" s="89"/>
      <c r="I190" s="270"/>
      <c r="J190" s="129"/>
      <c r="K190" s="270"/>
      <c r="L190" s="325"/>
      <c r="M190" s="59"/>
      <c r="N190" s="60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</row>
    <row r="191" spans="1:47" s="62" customFormat="1" ht="21" x14ac:dyDescent="0.2">
      <c r="A191" s="173"/>
      <c r="B191" s="100"/>
      <c r="C191" s="83"/>
      <c r="D191" s="92" t="s">
        <v>46</v>
      </c>
      <c r="E191" s="79"/>
      <c r="F191" s="79"/>
      <c r="G191" s="79"/>
      <c r="H191" s="79"/>
      <c r="I191" s="269"/>
      <c r="J191" s="124"/>
      <c r="K191" s="269"/>
      <c r="L191" s="324"/>
      <c r="M191" s="59"/>
      <c r="N191" s="60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</row>
    <row r="192" spans="1:47" s="62" customFormat="1" ht="21" x14ac:dyDescent="0.2">
      <c r="A192" s="173"/>
      <c r="B192" s="100"/>
      <c r="C192" s="83"/>
      <c r="D192" s="92"/>
      <c r="E192" s="79"/>
      <c r="F192" s="79"/>
      <c r="G192" s="79"/>
      <c r="H192" s="79"/>
      <c r="I192" s="269"/>
      <c r="J192" s="124"/>
      <c r="K192" s="269"/>
      <c r="L192" s="324"/>
      <c r="M192" s="59"/>
      <c r="N192" s="60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</row>
    <row r="193" spans="1:47" s="62" customFormat="1" ht="21" x14ac:dyDescent="0.2">
      <c r="A193" s="363" t="s">
        <v>20</v>
      </c>
      <c r="B193" s="364"/>
      <c r="C193" s="364"/>
      <c r="D193" s="364"/>
      <c r="E193" s="313"/>
      <c r="F193" s="271"/>
      <c r="G193" s="271">
        <f>G183+G60+G41+G27+G19</f>
        <v>0</v>
      </c>
      <c r="H193" s="271"/>
      <c r="I193" s="272">
        <f>I183+I68+I60+I41+I35+I27+I19</f>
        <v>0</v>
      </c>
      <c r="J193" s="78"/>
      <c r="K193" s="157"/>
      <c r="L193" s="305"/>
      <c r="M193" s="59"/>
      <c r="N193" s="60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</row>
    <row r="194" spans="1:47" ht="23.25" x14ac:dyDescent="0.2">
      <c r="A194" s="130"/>
      <c r="B194" s="273"/>
      <c r="C194" s="352" t="s">
        <v>82</v>
      </c>
      <c r="D194" s="352"/>
      <c r="E194" s="352"/>
      <c r="F194" s="352"/>
      <c r="G194" s="352"/>
      <c r="H194" s="352"/>
      <c r="I194" s="353">
        <f>I193+I187</f>
        <v>0</v>
      </c>
      <c r="J194" s="131"/>
      <c r="K194" s="157">
        <f>+I194</f>
        <v>0</v>
      </c>
      <c r="L194" s="306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47" x14ac:dyDescent="0.2">
      <c r="I195" s="274"/>
      <c r="J195" s="132"/>
      <c r="K195" s="274"/>
      <c r="L195" s="307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47" x14ac:dyDescent="0.2">
      <c r="B196" s="3"/>
      <c r="I196" s="275"/>
      <c r="J196" s="132"/>
      <c r="K196" s="274"/>
      <c r="L196" s="307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7" x14ac:dyDescent="0.2">
      <c r="B197" s="3"/>
      <c r="H197" s="276"/>
      <c r="I197" s="275"/>
      <c r="J197" s="132"/>
      <c r="K197" s="274"/>
      <c r="L197" s="307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7" x14ac:dyDescent="0.2">
      <c r="B198" s="3"/>
      <c r="D198" s="276"/>
      <c r="H198" s="276"/>
      <c r="I198" s="275"/>
      <c r="J198" s="132"/>
      <c r="K198" s="274"/>
      <c r="L198" s="307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7" x14ac:dyDescent="0.2">
      <c r="B199" s="3"/>
      <c r="G199" s="314"/>
      <c r="I199" s="275"/>
      <c r="J199" s="132"/>
      <c r="K199" s="274"/>
      <c r="L199" s="307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7" x14ac:dyDescent="0.2">
      <c r="B200" s="3"/>
      <c r="G200" s="276"/>
      <c r="H200" s="276"/>
      <c r="I200" s="275"/>
      <c r="J200" s="132"/>
      <c r="K200" s="315"/>
      <c r="L200" s="307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7" x14ac:dyDescent="0.2">
      <c r="B201" s="3"/>
      <c r="I201" s="275"/>
      <c r="J201" s="132"/>
      <c r="K201" s="274"/>
      <c r="L201" s="307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7" x14ac:dyDescent="0.2">
      <c r="B202" s="3"/>
      <c r="I202" s="1"/>
      <c r="J202" s="132"/>
      <c r="K202" s="275"/>
      <c r="L202" s="307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7" x14ac:dyDescent="0.2">
      <c r="B203" s="3"/>
      <c r="G203" s="276"/>
      <c r="I203" s="275"/>
      <c r="J203" s="132"/>
      <c r="K203" s="275"/>
      <c r="L203" s="307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7" x14ac:dyDescent="0.2">
      <c r="B204" s="3"/>
      <c r="I204" s="275"/>
      <c r="J204" s="132"/>
      <c r="K204" s="275"/>
      <c r="L204" s="307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7" x14ac:dyDescent="0.2">
      <c r="B205" s="3"/>
      <c r="I205" s="275"/>
      <c r="J205" s="132"/>
      <c r="K205" s="275"/>
      <c r="L205" s="307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7" x14ac:dyDescent="0.2">
      <c r="B206" s="3"/>
      <c r="I206" s="275"/>
      <c r="J206" s="132"/>
      <c r="K206" s="275"/>
      <c r="L206" s="307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7" x14ac:dyDescent="0.2">
      <c r="B207" s="3"/>
      <c r="I207" s="275"/>
      <c r="J207" s="132"/>
      <c r="K207" s="275"/>
      <c r="L207" s="307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7" x14ac:dyDescent="0.2">
      <c r="B208" s="3"/>
      <c r="I208" s="275"/>
      <c r="J208" s="132"/>
      <c r="K208" s="275"/>
      <c r="L208" s="307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9:14" s="3" customFormat="1" x14ac:dyDescent="0.2">
      <c r="I209" s="275"/>
      <c r="J209" s="132"/>
      <c r="K209" s="275"/>
      <c r="L209" s="307"/>
      <c r="M209" s="133"/>
      <c r="N209" s="134"/>
    </row>
    <row r="210" spans="9:14" s="3" customFormat="1" x14ac:dyDescent="0.2">
      <c r="I210" s="275"/>
      <c r="J210" s="132"/>
      <c r="K210" s="275"/>
      <c r="L210" s="307"/>
      <c r="M210" s="133"/>
      <c r="N210" s="134"/>
    </row>
    <row r="211" spans="9:14" s="3" customFormat="1" x14ac:dyDescent="0.2">
      <c r="I211" s="275"/>
      <c r="J211" s="132"/>
      <c r="K211" s="275"/>
      <c r="L211" s="307"/>
      <c r="M211" s="133"/>
      <c r="N211" s="134"/>
    </row>
    <row r="212" spans="9:14" s="3" customFormat="1" x14ac:dyDescent="0.2">
      <c r="I212" s="275"/>
      <c r="J212" s="132"/>
      <c r="K212" s="275"/>
      <c r="L212" s="307"/>
      <c r="M212" s="133"/>
      <c r="N212" s="134"/>
    </row>
    <row r="213" spans="9:14" s="3" customFormat="1" x14ac:dyDescent="0.2">
      <c r="I213" s="275"/>
      <c r="J213" s="132"/>
      <c r="K213" s="275"/>
      <c r="L213" s="308"/>
      <c r="M213" s="133"/>
      <c r="N213" s="134"/>
    </row>
    <row r="214" spans="9:14" s="3" customFormat="1" x14ac:dyDescent="0.2">
      <c r="I214" s="275"/>
      <c r="J214" s="132"/>
      <c r="K214" s="275"/>
      <c r="L214" s="308"/>
      <c r="M214" s="133"/>
      <c r="N214" s="134"/>
    </row>
    <row r="215" spans="9:14" s="3" customFormat="1" x14ac:dyDescent="0.2">
      <c r="I215" s="275"/>
      <c r="J215" s="132"/>
      <c r="K215" s="275"/>
      <c r="L215" s="308"/>
      <c r="M215" s="133"/>
      <c r="N215" s="134"/>
    </row>
    <row r="216" spans="9:14" s="3" customFormat="1" x14ac:dyDescent="0.2">
      <c r="I216" s="275"/>
      <c r="J216" s="132"/>
      <c r="K216" s="275"/>
      <c r="L216" s="308"/>
      <c r="M216" s="133"/>
      <c r="N216" s="134"/>
    </row>
    <row r="217" spans="9:14" s="3" customFormat="1" x14ac:dyDescent="0.2">
      <c r="I217" s="275"/>
      <c r="J217" s="132"/>
      <c r="K217" s="275"/>
      <c r="L217" s="308"/>
      <c r="M217" s="133"/>
      <c r="N217" s="134"/>
    </row>
    <row r="218" spans="9:14" s="3" customFormat="1" x14ac:dyDescent="0.2">
      <c r="I218" s="275"/>
      <c r="J218" s="132"/>
      <c r="K218" s="275"/>
      <c r="L218" s="308"/>
      <c r="M218" s="133"/>
      <c r="N218" s="134"/>
    </row>
    <row r="219" spans="9:14" s="3" customFormat="1" x14ac:dyDescent="0.2">
      <c r="I219" s="275"/>
      <c r="J219" s="132"/>
      <c r="K219" s="275"/>
      <c r="L219" s="308"/>
      <c r="M219" s="133"/>
      <c r="N219" s="134"/>
    </row>
    <row r="220" spans="9:14" s="3" customFormat="1" x14ac:dyDescent="0.2">
      <c r="I220" s="275"/>
      <c r="J220" s="132"/>
      <c r="K220" s="275"/>
      <c r="L220" s="308"/>
      <c r="M220" s="133"/>
      <c r="N220" s="134"/>
    </row>
    <row r="221" spans="9:14" s="3" customFormat="1" x14ac:dyDescent="0.2">
      <c r="I221" s="275"/>
      <c r="J221" s="132"/>
      <c r="K221" s="275"/>
      <c r="L221" s="308"/>
      <c r="M221" s="133"/>
      <c r="N221" s="134"/>
    </row>
    <row r="222" spans="9:14" s="3" customFormat="1" x14ac:dyDescent="0.2">
      <c r="I222" s="275"/>
      <c r="J222" s="132"/>
      <c r="K222" s="275"/>
      <c r="L222" s="308"/>
      <c r="M222" s="133"/>
      <c r="N222" s="134"/>
    </row>
    <row r="223" spans="9:14" s="3" customFormat="1" x14ac:dyDescent="0.2">
      <c r="I223" s="275"/>
      <c r="J223" s="132"/>
      <c r="K223" s="275"/>
      <c r="L223" s="308"/>
      <c r="M223" s="133"/>
      <c r="N223" s="134"/>
    </row>
    <row r="224" spans="9:14" s="3" customFormat="1" x14ac:dyDescent="0.2">
      <c r="I224" s="275"/>
      <c r="J224" s="132"/>
      <c r="K224" s="275"/>
      <c r="L224" s="308"/>
      <c r="M224" s="133"/>
      <c r="N224" s="134"/>
    </row>
    <row r="225" spans="9:14" s="3" customFormat="1" x14ac:dyDescent="0.2">
      <c r="I225" s="275"/>
      <c r="J225" s="132"/>
      <c r="K225" s="275"/>
      <c r="L225" s="308"/>
      <c r="M225" s="133"/>
      <c r="N225" s="134"/>
    </row>
    <row r="226" spans="9:14" s="3" customFormat="1" x14ac:dyDescent="0.2">
      <c r="I226" s="275"/>
      <c r="J226" s="132"/>
      <c r="K226" s="275"/>
      <c r="L226" s="308"/>
      <c r="M226" s="133"/>
      <c r="N226" s="134"/>
    </row>
    <row r="227" spans="9:14" s="3" customFormat="1" x14ac:dyDescent="0.2">
      <c r="I227" s="275"/>
      <c r="J227" s="132"/>
      <c r="K227" s="275"/>
      <c r="L227" s="308"/>
      <c r="M227" s="133"/>
      <c r="N227" s="134"/>
    </row>
    <row r="228" spans="9:14" s="3" customFormat="1" x14ac:dyDescent="0.2">
      <c r="I228" s="275"/>
      <c r="J228" s="132"/>
      <c r="K228" s="275"/>
      <c r="L228" s="308"/>
      <c r="M228" s="133"/>
      <c r="N228" s="134"/>
    </row>
    <row r="229" spans="9:14" s="3" customFormat="1" x14ac:dyDescent="0.2">
      <c r="I229" s="275"/>
      <c r="J229" s="132"/>
      <c r="K229" s="275"/>
      <c r="L229" s="308"/>
      <c r="M229" s="133"/>
      <c r="N229" s="134"/>
    </row>
    <row r="230" spans="9:14" s="3" customFormat="1" x14ac:dyDescent="0.2">
      <c r="I230" s="275"/>
      <c r="J230" s="132"/>
      <c r="K230" s="275"/>
      <c r="L230" s="308"/>
    </row>
    <row r="231" spans="9:14" s="3" customFormat="1" x14ac:dyDescent="0.2">
      <c r="I231" s="275"/>
      <c r="J231" s="132"/>
      <c r="K231" s="275"/>
      <c r="L231" s="308"/>
    </row>
    <row r="232" spans="9:14" s="3" customFormat="1" x14ac:dyDescent="0.2">
      <c r="I232" s="275"/>
      <c r="J232" s="132"/>
      <c r="K232" s="275"/>
      <c r="L232" s="308"/>
    </row>
    <row r="233" spans="9:14" s="3" customFormat="1" x14ac:dyDescent="0.2">
      <c r="I233" s="275"/>
      <c r="J233" s="132"/>
      <c r="K233" s="275"/>
      <c r="L233" s="308"/>
    </row>
    <row r="234" spans="9:14" s="3" customFormat="1" x14ac:dyDescent="0.2">
      <c r="I234" s="275"/>
      <c r="J234" s="132"/>
      <c r="K234" s="275"/>
      <c r="L234" s="308"/>
    </row>
    <row r="235" spans="9:14" s="3" customFormat="1" x14ac:dyDescent="0.2">
      <c r="I235" s="275"/>
      <c r="J235" s="132"/>
      <c r="K235" s="275"/>
      <c r="L235" s="308"/>
    </row>
    <row r="236" spans="9:14" s="3" customFormat="1" x14ac:dyDescent="0.2">
      <c r="I236" s="275"/>
      <c r="J236" s="132"/>
      <c r="K236" s="275"/>
      <c r="L236" s="308"/>
    </row>
    <row r="237" spans="9:14" s="3" customFormat="1" x14ac:dyDescent="0.2">
      <c r="I237" s="275"/>
      <c r="J237" s="132"/>
      <c r="K237" s="275"/>
      <c r="L237" s="308"/>
    </row>
    <row r="238" spans="9:14" s="3" customFormat="1" x14ac:dyDescent="0.2">
      <c r="I238" s="275"/>
      <c r="J238" s="132"/>
      <c r="K238" s="275"/>
      <c r="L238" s="308"/>
    </row>
    <row r="239" spans="9:14" s="3" customFormat="1" x14ac:dyDescent="0.2">
      <c r="I239" s="275"/>
      <c r="J239" s="132"/>
      <c r="K239" s="275"/>
      <c r="L239" s="308"/>
    </row>
    <row r="240" spans="9:14" s="3" customFormat="1" x14ac:dyDescent="0.2">
      <c r="I240" s="275"/>
      <c r="J240" s="132"/>
      <c r="K240" s="275"/>
      <c r="L240" s="308"/>
    </row>
    <row r="241" spans="9:12" s="3" customFormat="1" x14ac:dyDescent="0.2">
      <c r="I241" s="275"/>
      <c r="J241" s="132"/>
      <c r="K241" s="275"/>
      <c r="L241" s="308"/>
    </row>
    <row r="242" spans="9:12" s="3" customFormat="1" x14ac:dyDescent="0.2">
      <c r="I242" s="275"/>
      <c r="J242" s="132"/>
      <c r="K242" s="275"/>
      <c r="L242" s="308"/>
    </row>
    <row r="243" spans="9:12" s="3" customFormat="1" x14ac:dyDescent="0.2">
      <c r="I243" s="275"/>
      <c r="J243" s="132"/>
      <c r="K243" s="275"/>
      <c r="L243" s="308"/>
    </row>
    <row r="244" spans="9:12" s="3" customFormat="1" x14ac:dyDescent="0.2">
      <c r="I244" s="275"/>
      <c r="J244" s="132"/>
      <c r="K244" s="275"/>
      <c r="L244" s="308"/>
    </row>
    <row r="245" spans="9:12" s="3" customFormat="1" x14ac:dyDescent="0.2">
      <c r="I245" s="275"/>
      <c r="J245" s="132"/>
      <c r="K245" s="275"/>
      <c r="L245" s="308"/>
    </row>
    <row r="246" spans="9:12" s="3" customFormat="1" x14ac:dyDescent="0.2">
      <c r="I246" s="275"/>
      <c r="J246" s="132"/>
      <c r="K246" s="275"/>
      <c r="L246" s="308"/>
    </row>
    <row r="247" spans="9:12" s="3" customFormat="1" x14ac:dyDescent="0.2">
      <c r="I247" s="275"/>
      <c r="J247" s="132"/>
      <c r="K247" s="275"/>
      <c r="L247" s="308"/>
    </row>
    <row r="248" spans="9:12" s="3" customFormat="1" x14ac:dyDescent="0.2">
      <c r="I248" s="275"/>
      <c r="J248" s="132"/>
      <c r="K248" s="275"/>
      <c r="L248" s="308"/>
    </row>
    <row r="249" spans="9:12" s="3" customFormat="1" x14ac:dyDescent="0.2">
      <c r="L249" s="309"/>
    </row>
    <row r="250" spans="9:12" s="3" customFormat="1" x14ac:dyDescent="0.2">
      <c r="L250" s="309"/>
    </row>
    <row r="251" spans="9:12" s="3" customFormat="1" x14ac:dyDescent="0.2">
      <c r="L251" s="309"/>
    </row>
    <row r="252" spans="9:12" s="3" customFormat="1" x14ac:dyDescent="0.2">
      <c r="L252" s="309"/>
    </row>
    <row r="253" spans="9:12" s="3" customFormat="1" x14ac:dyDescent="0.2">
      <c r="L253" s="309"/>
    </row>
    <row r="254" spans="9:12" s="3" customFormat="1" x14ac:dyDescent="0.2">
      <c r="L254" s="309"/>
    </row>
    <row r="255" spans="9:12" s="3" customFormat="1" x14ac:dyDescent="0.2">
      <c r="L255" s="309"/>
    </row>
    <row r="256" spans="9:12" s="3" customFormat="1" x14ac:dyDescent="0.2">
      <c r="L256" s="309"/>
    </row>
    <row r="257" spans="12:12" s="3" customFormat="1" x14ac:dyDescent="0.2">
      <c r="L257" s="309"/>
    </row>
    <row r="258" spans="12:12" s="3" customFormat="1" x14ac:dyDescent="0.2">
      <c r="L258" s="309"/>
    </row>
    <row r="259" spans="12:12" s="3" customFormat="1" x14ac:dyDescent="0.2">
      <c r="L259" s="309"/>
    </row>
    <row r="260" spans="12:12" s="3" customFormat="1" x14ac:dyDescent="0.2">
      <c r="L260" s="309"/>
    </row>
    <row r="261" spans="12:12" s="3" customFormat="1" x14ac:dyDescent="0.2">
      <c r="L261" s="309"/>
    </row>
    <row r="262" spans="12:12" s="3" customFormat="1" x14ac:dyDescent="0.2">
      <c r="L262" s="309"/>
    </row>
    <row r="263" spans="12:12" s="3" customFormat="1" x14ac:dyDescent="0.2">
      <c r="L263" s="309"/>
    </row>
    <row r="264" spans="12:12" s="3" customFormat="1" x14ac:dyDescent="0.2">
      <c r="L264" s="309"/>
    </row>
  </sheetData>
  <mergeCells count="12">
    <mergeCell ref="A45:B45"/>
    <mergeCell ref="A1:K1"/>
    <mergeCell ref="F7:I7"/>
    <mergeCell ref="L7:L8"/>
    <mergeCell ref="F8:I8"/>
    <mergeCell ref="A44:B44"/>
    <mergeCell ref="C63:D63"/>
    <mergeCell ref="C64:D64"/>
    <mergeCell ref="D169:G169"/>
    <mergeCell ref="A183:D183"/>
    <mergeCell ref="A193:D193"/>
    <mergeCell ref="C97:D9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4"/>
  <sheetViews>
    <sheetView zoomScale="50" zoomScaleNormal="5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O27" sqref="O27"/>
    </sheetView>
  </sheetViews>
  <sheetFormatPr baseColWidth="10" defaultColWidth="9.140625" defaultRowHeight="12.75" x14ac:dyDescent="0.2"/>
  <cols>
    <col min="1" max="1" width="4.85546875" style="7" customWidth="1"/>
    <col min="2" max="2" width="3.140625" style="29" customWidth="1"/>
    <col min="3" max="3" width="17.7109375" style="7" customWidth="1"/>
    <col min="4" max="4" width="28" style="7" customWidth="1"/>
    <col min="5" max="5" width="20.85546875" style="7" customWidth="1"/>
    <col min="6" max="6" width="1.85546875" style="7" customWidth="1"/>
    <col min="7" max="7" width="20.85546875" style="7" customWidth="1"/>
    <col min="8" max="8" width="1.85546875" style="7" customWidth="1"/>
    <col min="9" max="9" width="21.42578125" style="7" customWidth="1"/>
    <col min="10" max="10" width="1.85546875" style="7" customWidth="1"/>
    <col min="11" max="11" width="22.140625" style="7" customWidth="1"/>
    <col min="12" max="16384" width="9.140625" style="7"/>
  </cols>
  <sheetData>
    <row r="1" spans="1:12" ht="75.599999999999994" customHeight="1" x14ac:dyDescent="0.2">
      <c r="A1" s="380" t="s">
        <v>77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2" ht="15" x14ac:dyDescent="0.2">
      <c r="A2" s="8" t="s">
        <v>76</v>
      </c>
      <c r="B2" s="8"/>
      <c r="C2" s="8"/>
      <c r="D2" s="42">
        <f>'Details Budget FY2026'!D3</f>
        <v>0</v>
      </c>
      <c r="E2" s="43"/>
      <c r="F2" s="44"/>
      <c r="G2" s="44" t="s">
        <v>28</v>
      </c>
      <c r="H2" s="44"/>
      <c r="I2" s="46">
        <f>'Details Budget FY2026'!G3</f>
        <v>0</v>
      </c>
      <c r="J2" s="45"/>
      <c r="K2" s="45"/>
    </row>
    <row r="3" spans="1:12" ht="15" x14ac:dyDescent="0.2">
      <c r="A3" s="381"/>
      <c r="B3" s="381"/>
      <c r="C3" s="381"/>
      <c r="D3" s="341"/>
      <c r="E3" s="43"/>
      <c r="F3" s="44"/>
      <c r="G3" s="44" t="s">
        <v>79</v>
      </c>
      <c r="H3" s="44"/>
      <c r="I3" s="46" t="str">
        <f>'Details Budget FY2026'!G4</f>
        <v>09/30/2026</v>
      </c>
      <c r="J3" s="45"/>
      <c r="K3" s="45"/>
    </row>
    <row r="4" spans="1:12" ht="15" x14ac:dyDescent="0.2">
      <c r="A4" s="381" t="s">
        <v>53</v>
      </c>
      <c r="B4" s="381"/>
      <c r="C4" s="381"/>
      <c r="D4" s="342" t="str">
        <f>'Details Budget FY2026'!D5</f>
        <v>USD</v>
      </c>
      <c r="E4" s="43"/>
      <c r="F4" s="44"/>
      <c r="J4" s="45"/>
      <c r="K4" s="45"/>
    </row>
    <row r="5" spans="1:12" ht="15" x14ac:dyDescent="0.2">
      <c r="A5" s="381" t="s">
        <v>78</v>
      </c>
      <c r="B5" s="381"/>
      <c r="C5" s="381"/>
      <c r="D5" s="382" t="str">
        <f>'Details Budget FY2026'!D6</f>
        <v>Momentum Integrated Health Resilience</v>
      </c>
      <c r="E5" s="382"/>
      <c r="F5" s="382"/>
      <c r="G5" s="382"/>
      <c r="H5" s="382"/>
      <c r="I5" s="382"/>
      <c r="J5" s="382"/>
      <c r="K5" s="382"/>
    </row>
    <row r="6" spans="1:12" ht="6.75" customHeight="1" thickBot="1" x14ac:dyDescent="0.25">
      <c r="A6" s="48"/>
      <c r="B6" s="49"/>
      <c r="C6" s="48"/>
      <c r="D6" s="9"/>
      <c r="E6" s="9"/>
      <c r="F6" s="10"/>
      <c r="G6" s="9"/>
      <c r="H6" s="10"/>
      <c r="I6" s="11"/>
      <c r="J6" s="10"/>
      <c r="K6" s="10"/>
    </row>
    <row r="7" spans="1:12" s="16" customFormat="1" ht="30.75" thickBot="1" x14ac:dyDescent="0.25">
      <c r="A7" s="12"/>
      <c r="B7" s="12"/>
      <c r="C7" s="12"/>
      <c r="D7" s="13"/>
      <c r="E7" s="14" t="s">
        <v>31</v>
      </c>
      <c r="F7" s="13"/>
      <c r="G7" s="14" t="s">
        <v>32</v>
      </c>
      <c r="H7" s="13"/>
      <c r="I7" s="14" t="s">
        <v>29</v>
      </c>
      <c r="J7" s="15"/>
      <c r="K7" s="14" t="s">
        <v>30</v>
      </c>
    </row>
    <row r="8" spans="1:12" ht="15" x14ac:dyDescent="0.2">
      <c r="A8" s="17"/>
      <c r="B8" s="18"/>
      <c r="C8" s="10"/>
      <c r="D8" s="10"/>
      <c r="E8" s="19">
        <v>2026</v>
      </c>
      <c r="F8" s="20"/>
      <c r="G8" s="19"/>
      <c r="H8" s="20"/>
      <c r="I8" s="19">
        <f>+E8</f>
        <v>2026</v>
      </c>
      <c r="J8" s="15"/>
      <c r="K8" s="348">
        <f>+I8</f>
        <v>2026</v>
      </c>
    </row>
    <row r="9" spans="1:12" ht="15.75" thickBot="1" x14ac:dyDescent="0.25">
      <c r="A9" s="10"/>
      <c r="B9" s="18"/>
      <c r="C9" s="10"/>
      <c r="D9" s="10"/>
      <c r="E9" s="21" t="s">
        <v>11</v>
      </c>
      <c r="F9" s="20"/>
      <c r="G9" s="21" t="s">
        <v>11</v>
      </c>
      <c r="H9" s="20"/>
      <c r="I9" s="21" t="s">
        <v>11</v>
      </c>
      <c r="J9" s="15"/>
      <c r="K9" s="21" t="s">
        <v>11</v>
      </c>
    </row>
    <row r="10" spans="1:12" ht="27.75" customHeight="1" x14ac:dyDescent="0.2">
      <c r="A10" s="10"/>
      <c r="B10" s="18"/>
      <c r="C10" s="10"/>
      <c r="D10" s="10"/>
      <c r="E10" s="11"/>
      <c r="F10" s="11"/>
      <c r="G10" s="11"/>
      <c r="H10" s="20"/>
      <c r="I10" s="20"/>
      <c r="J10" s="15"/>
      <c r="K10" s="22"/>
    </row>
    <row r="11" spans="1:12" s="30" customFormat="1" ht="16.5" customHeight="1" x14ac:dyDescent="0.25">
      <c r="A11" s="23" t="s">
        <v>0</v>
      </c>
      <c r="B11" s="24" t="s">
        <v>1</v>
      </c>
      <c r="C11" s="25"/>
      <c r="D11" s="26"/>
      <c r="E11" s="32">
        <f>'Details Budget FY2026'!I19</f>
        <v>0</v>
      </c>
      <c r="F11" s="33"/>
      <c r="G11" s="34"/>
      <c r="H11" s="33"/>
      <c r="I11" s="32">
        <f>+E11+G11</f>
        <v>0</v>
      </c>
      <c r="J11" s="35"/>
      <c r="K11" s="349">
        <f>I11</f>
        <v>0</v>
      </c>
      <c r="L11" s="41"/>
    </row>
    <row r="12" spans="1:12" s="30" customFormat="1" ht="15" x14ac:dyDescent="0.25">
      <c r="A12" s="27"/>
      <c r="B12" s="18"/>
      <c r="C12" s="10"/>
      <c r="D12" s="10"/>
      <c r="E12" s="33"/>
      <c r="F12" s="33"/>
      <c r="G12" s="33"/>
      <c r="H12" s="33"/>
      <c r="I12" s="33"/>
      <c r="J12" s="35"/>
      <c r="K12" s="36"/>
      <c r="L12" s="41"/>
    </row>
    <row r="13" spans="1:12" s="30" customFormat="1" ht="16.5" customHeight="1" x14ac:dyDescent="0.25">
      <c r="A13" s="23" t="s">
        <v>3</v>
      </c>
      <c r="B13" s="24" t="s">
        <v>4</v>
      </c>
      <c r="C13" s="25"/>
      <c r="D13" s="26"/>
      <c r="E13" s="32">
        <f>'Details Budget FY2026'!I27</f>
        <v>0</v>
      </c>
      <c r="F13" s="33"/>
      <c r="G13" s="32"/>
      <c r="H13" s="33"/>
      <c r="I13" s="32">
        <f>+E13+G13</f>
        <v>0</v>
      </c>
      <c r="J13" s="35"/>
      <c r="K13" s="349">
        <f>I13</f>
        <v>0</v>
      </c>
      <c r="L13" s="41"/>
    </row>
    <row r="14" spans="1:12" s="30" customFormat="1" ht="15" x14ac:dyDescent="0.25">
      <c r="A14" s="27"/>
      <c r="B14" s="18"/>
      <c r="C14" s="10"/>
      <c r="D14" s="10"/>
      <c r="E14" s="33"/>
      <c r="F14" s="33"/>
      <c r="G14" s="33"/>
      <c r="H14" s="33"/>
      <c r="I14" s="33"/>
      <c r="J14" s="35"/>
      <c r="K14" s="36"/>
      <c r="L14" s="41"/>
    </row>
    <row r="15" spans="1:12" s="30" customFormat="1" ht="16.5" customHeight="1" x14ac:dyDescent="0.25">
      <c r="A15" s="23" t="s">
        <v>5</v>
      </c>
      <c r="B15" s="24" t="s">
        <v>6</v>
      </c>
      <c r="C15" s="25"/>
      <c r="D15" s="26"/>
      <c r="E15" s="32">
        <f>'Details Budget FY2026'!I35</f>
        <v>0</v>
      </c>
      <c r="F15" s="33"/>
      <c r="G15" s="32"/>
      <c r="H15" s="33"/>
      <c r="I15" s="32">
        <f>+E15+G15</f>
        <v>0</v>
      </c>
      <c r="J15" s="35"/>
      <c r="K15" s="349">
        <f>I15</f>
        <v>0</v>
      </c>
      <c r="L15" s="41"/>
    </row>
    <row r="16" spans="1:12" s="30" customFormat="1" ht="15" x14ac:dyDescent="0.25">
      <c r="A16" s="27"/>
      <c r="B16" s="18"/>
      <c r="C16" s="10"/>
      <c r="D16" s="10"/>
      <c r="E16" s="33"/>
      <c r="F16" s="33"/>
      <c r="G16" s="33"/>
      <c r="H16" s="33"/>
      <c r="I16" s="33"/>
      <c r="J16" s="35"/>
      <c r="K16" s="36"/>
      <c r="L16" s="41"/>
    </row>
    <row r="17" spans="1:12" s="30" customFormat="1" ht="16.5" customHeight="1" x14ac:dyDescent="0.25">
      <c r="A17" s="23" t="s">
        <v>7</v>
      </c>
      <c r="B17" s="24" t="s">
        <v>22</v>
      </c>
      <c r="C17" s="25"/>
      <c r="D17" s="26"/>
      <c r="E17" s="32">
        <f>'Details Budget FY2026'!I41</f>
        <v>0</v>
      </c>
      <c r="F17" s="33"/>
      <c r="G17" s="32"/>
      <c r="H17" s="33"/>
      <c r="I17" s="32">
        <f>+E17+G17</f>
        <v>0</v>
      </c>
      <c r="J17" s="35"/>
      <c r="K17" s="349">
        <f>I17</f>
        <v>0</v>
      </c>
      <c r="L17" s="41"/>
    </row>
    <row r="18" spans="1:12" s="30" customFormat="1" ht="15" x14ac:dyDescent="0.25">
      <c r="A18" s="27"/>
      <c r="B18" s="18"/>
      <c r="C18" s="10"/>
      <c r="D18" s="10"/>
      <c r="E18" s="33"/>
      <c r="F18" s="33"/>
      <c r="G18" s="33"/>
      <c r="H18" s="33"/>
      <c r="I18" s="33"/>
      <c r="J18" s="35"/>
      <c r="K18" s="36"/>
      <c r="L18" s="41"/>
    </row>
    <row r="19" spans="1:12" s="30" customFormat="1" ht="17.25" customHeight="1" x14ac:dyDescent="0.25">
      <c r="A19" s="23" t="s">
        <v>9</v>
      </c>
      <c r="B19" s="24" t="s">
        <v>10</v>
      </c>
      <c r="C19" s="24"/>
      <c r="D19" s="28"/>
      <c r="E19" s="32">
        <f>'Details Budget FY2026'!I60</f>
        <v>0</v>
      </c>
      <c r="F19" s="33"/>
      <c r="G19" s="32"/>
      <c r="H19" s="33"/>
      <c r="I19" s="32">
        <f>+E19+G19</f>
        <v>0</v>
      </c>
      <c r="J19" s="35"/>
      <c r="K19" s="349">
        <f>I19</f>
        <v>0</v>
      </c>
      <c r="L19" s="41"/>
    </row>
    <row r="20" spans="1:12" s="30" customFormat="1" ht="15" x14ac:dyDescent="0.25">
      <c r="A20" s="10"/>
      <c r="B20" s="18"/>
      <c r="C20" s="10"/>
      <c r="D20" s="10"/>
      <c r="E20" s="33"/>
      <c r="F20" s="33"/>
      <c r="G20" s="33"/>
      <c r="H20" s="33"/>
      <c r="I20" s="33"/>
      <c r="J20" s="35"/>
      <c r="K20" s="36"/>
      <c r="L20" s="41"/>
    </row>
    <row r="21" spans="1:12" s="30" customFormat="1" ht="16.5" customHeight="1" x14ac:dyDescent="0.25">
      <c r="A21" s="23" t="s">
        <v>13</v>
      </c>
      <c r="B21" s="24" t="s">
        <v>23</v>
      </c>
      <c r="C21" s="25"/>
      <c r="D21" s="26"/>
      <c r="E21" s="32">
        <f>'Details Budget FY2026'!I41</f>
        <v>0</v>
      </c>
      <c r="F21" s="33"/>
      <c r="G21" s="32"/>
      <c r="H21" s="33"/>
      <c r="I21" s="32">
        <f>+E21+G21</f>
        <v>0</v>
      </c>
      <c r="J21" s="35"/>
      <c r="K21" s="349">
        <f>I21</f>
        <v>0</v>
      </c>
      <c r="L21" s="41"/>
    </row>
    <row r="22" spans="1:12" s="30" customFormat="1" ht="15" x14ac:dyDescent="0.25">
      <c r="A22" s="10"/>
      <c r="B22" s="18"/>
      <c r="C22" s="10"/>
      <c r="D22" s="10"/>
      <c r="E22" s="33"/>
      <c r="F22" s="33"/>
      <c r="G22" s="33"/>
      <c r="H22" s="33"/>
      <c r="I22" s="33"/>
      <c r="J22" s="35"/>
      <c r="K22" s="36"/>
      <c r="L22" s="41"/>
    </row>
    <row r="23" spans="1:12" s="30" customFormat="1" ht="16.5" customHeight="1" x14ac:dyDescent="0.25">
      <c r="A23" s="23" t="s">
        <v>15</v>
      </c>
      <c r="B23" s="24" t="s">
        <v>16</v>
      </c>
      <c r="C23" s="25"/>
      <c r="D23" s="26"/>
      <c r="E23" s="32">
        <f>'Details Budget FY2026'!I183</f>
        <v>0</v>
      </c>
      <c r="F23" s="33"/>
      <c r="G23" s="32"/>
      <c r="H23" s="33"/>
      <c r="I23" s="32">
        <f>+E23+G23</f>
        <v>0</v>
      </c>
      <c r="J23" s="35"/>
      <c r="K23" s="349">
        <f>I23</f>
        <v>0</v>
      </c>
      <c r="L23" s="41"/>
    </row>
    <row r="24" spans="1:12" s="30" customFormat="1" ht="15" x14ac:dyDescent="0.25">
      <c r="A24" s="10"/>
      <c r="B24" s="18"/>
      <c r="C24" s="10"/>
      <c r="D24" s="10"/>
      <c r="E24" s="33"/>
      <c r="F24" s="33"/>
      <c r="G24" s="33"/>
      <c r="H24" s="33"/>
      <c r="I24" s="33"/>
      <c r="J24" s="35"/>
      <c r="K24" s="36"/>
      <c r="L24" s="41"/>
    </row>
    <row r="25" spans="1:12" s="30" customFormat="1" ht="16.5" customHeight="1" x14ac:dyDescent="0.25">
      <c r="A25" s="23" t="s">
        <v>18</v>
      </c>
      <c r="B25" s="24" t="s">
        <v>26</v>
      </c>
      <c r="C25" s="25"/>
      <c r="D25" s="26"/>
      <c r="E25" s="32">
        <f>'Details Budget FY2026'!I186</f>
        <v>0</v>
      </c>
      <c r="F25" s="33"/>
      <c r="G25" s="32"/>
      <c r="H25" s="33"/>
      <c r="I25" s="32">
        <f>+E25+G25</f>
        <v>0</v>
      </c>
      <c r="J25" s="35"/>
      <c r="K25" s="349">
        <f>I25</f>
        <v>0</v>
      </c>
      <c r="L25" s="41"/>
    </row>
    <row r="26" spans="1:12" s="30" customFormat="1" ht="16.5" customHeight="1" x14ac:dyDescent="0.25">
      <c r="A26" s="10"/>
      <c r="B26" s="18"/>
      <c r="C26" s="10"/>
      <c r="D26" s="10"/>
      <c r="E26" s="33"/>
      <c r="F26" s="33"/>
      <c r="G26" s="33"/>
      <c r="H26" s="33"/>
      <c r="I26" s="33"/>
      <c r="J26" s="35"/>
      <c r="K26" s="36"/>
      <c r="L26" s="41"/>
    </row>
    <row r="27" spans="1:12" s="30" customFormat="1" ht="16.5" customHeight="1" x14ac:dyDescent="0.25">
      <c r="A27" s="23" t="s">
        <v>19</v>
      </c>
      <c r="B27" s="24" t="s">
        <v>21</v>
      </c>
      <c r="C27" s="25"/>
      <c r="D27" s="26" t="s">
        <v>27</v>
      </c>
      <c r="E27" s="32">
        <f>'Details Budget FY2026'!I187</f>
        <v>0</v>
      </c>
      <c r="F27" s="33"/>
      <c r="G27" s="32"/>
      <c r="H27" s="33"/>
      <c r="I27" s="32">
        <f>+E27+G27</f>
        <v>0</v>
      </c>
      <c r="J27" s="35"/>
      <c r="K27" s="349">
        <f>I27</f>
        <v>0</v>
      </c>
      <c r="L27" s="41"/>
    </row>
    <row r="28" spans="1:12" ht="15" x14ac:dyDescent="0.2">
      <c r="A28" s="10"/>
      <c r="B28" s="18"/>
      <c r="C28" s="10"/>
      <c r="D28" s="10"/>
      <c r="E28" s="37"/>
      <c r="F28" s="33"/>
      <c r="G28" s="33"/>
      <c r="H28" s="33"/>
      <c r="I28" s="37"/>
      <c r="J28" s="35"/>
      <c r="K28" s="36"/>
      <c r="L28" s="2"/>
    </row>
    <row r="29" spans="1:12" s="30" customFormat="1" ht="29.25" customHeight="1" x14ac:dyDescent="0.25">
      <c r="A29" s="378" t="s">
        <v>20</v>
      </c>
      <c r="B29" s="379"/>
      <c r="C29" s="379"/>
      <c r="D29" s="379"/>
      <c r="E29" s="38">
        <f>SUM(E11:E27)</f>
        <v>0</v>
      </c>
      <c r="F29" s="39"/>
      <c r="G29" s="38">
        <f>SUM(G11:G27)</f>
        <v>0</v>
      </c>
      <c r="H29" s="39"/>
      <c r="I29" s="38">
        <f>SUM(I11:I27)</f>
        <v>0</v>
      </c>
      <c r="J29" s="40"/>
      <c r="K29" s="47">
        <f>SUM(K11:K27)</f>
        <v>0</v>
      </c>
      <c r="L29" s="41"/>
    </row>
    <row r="30" spans="1:12" ht="15" x14ac:dyDescent="0.25">
      <c r="A30" s="30"/>
      <c r="B30" s="31"/>
      <c r="C30" s="30"/>
      <c r="D30" s="30"/>
      <c r="E30" s="2"/>
      <c r="F30" s="5"/>
      <c r="G30" s="5"/>
      <c r="H30" s="5"/>
      <c r="I30" s="2"/>
      <c r="J30" s="2"/>
      <c r="K30" s="2"/>
      <c r="L30" s="2"/>
    </row>
    <row r="31" spans="1:12" ht="15" x14ac:dyDescent="0.25">
      <c r="A31" s="30"/>
      <c r="B31" s="31"/>
      <c r="C31" s="30"/>
      <c r="D31" s="30"/>
      <c r="E31" s="2"/>
      <c r="F31" s="5"/>
      <c r="G31" s="5"/>
      <c r="H31" s="5"/>
      <c r="I31" s="2"/>
      <c r="J31" s="2"/>
      <c r="K31" s="2"/>
      <c r="L31" s="2"/>
    </row>
    <row r="32" spans="1:12" x14ac:dyDescent="0.2">
      <c r="E32" s="2"/>
      <c r="F32" s="5"/>
      <c r="G32" s="5"/>
      <c r="H32" s="5"/>
      <c r="I32" s="2"/>
      <c r="J32" s="2"/>
      <c r="K32" s="2"/>
      <c r="L32" s="2"/>
    </row>
    <row r="33" spans="5:12" x14ac:dyDescent="0.2">
      <c r="E33" s="2"/>
      <c r="F33" s="5"/>
      <c r="G33" s="5"/>
      <c r="H33" s="5"/>
      <c r="I33" s="2"/>
      <c r="J33" s="2"/>
      <c r="K33" s="2"/>
      <c r="L33" s="2"/>
    </row>
    <row r="34" spans="5:12" x14ac:dyDescent="0.2">
      <c r="E34" s="2"/>
      <c r="F34" s="5"/>
      <c r="G34" s="5"/>
      <c r="H34" s="5"/>
      <c r="I34" s="2"/>
      <c r="J34" s="2"/>
      <c r="K34" s="2"/>
      <c r="L34" s="2"/>
    </row>
    <row r="35" spans="5:12" x14ac:dyDescent="0.2">
      <c r="E35" s="2"/>
      <c r="F35" s="5"/>
      <c r="G35" s="5"/>
      <c r="H35" s="5"/>
      <c r="I35" s="2"/>
      <c r="J35" s="2"/>
      <c r="K35" s="2"/>
      <c r="L35" s="2"/>
    </row>
    <row r="36" spans="5:12" x14ac:dyDescent="0.2">
      <c r="E36" s="2"/>
      <c r="F36" s="5"/>
      <c r="G36" s="5"/>
      <c r="H36" s="5"/>
      <c r="I36" s="2"/>
      <c r="J36" s="2"/>
      <c r="K36" s="2"/>
      <c r="L36" s="2"/>
    </row>
    <row r="37" spans="5:12" x14ac:dyDescent="0.2">
      <c r="E37" s="2"/>
      <c r="F37" s="5"/>
      <c r="G37" s="5"/>
      <c r="H37" s="5"/>
      <c r="I37" s="2"/>
      <c r="J37" s="2"/>
      <c r="K37" s="2"/>
      <c r="L37" s="2"/>
    </row>
    <row r="38" spans="5:12" x14ac:dyDescent="0.2">
      <c r="E38" s="2"/>
      <c r="F38" s="5"/>
      <c r="G38" s="5"/>
      <c r="H38" s="5"/>
      <c r="I38" s="2"/>
      <c r="J38" s="2"/>
      <c r="K38" s="2"/>
      <c r="L38" s="2"/>
    </row>
    <row r="39" spans="5:12" x14ac:dyDescent="0.2">
      <c r="E39" s="2"/>
      <c r="F39" s="5"/>
      <c r="G39" s="5"/>
      <c r="H39" s="5"/>
      <c r="I39" s="2"/>
      <c r="J39" s="2"/>
      <c r="K39" s="2"/>
      <c r="L39" s="2"/>
    </row>
    <row r="40" spans="5:12" x14ac:dyDescent="0.2">
      <c r="E40" s="2"/>
      <c r="F40" s="5"/>
      <c r="G40" s="5"/>
      <c r="H40" s="5"/>
      <c r="I40" s="2"/>
      <c r="J40" s="2"/>
      <c r="K40" s="2"/>
      <c r="L40" s="2"/>
    </row>
    <row r="41" spans="5:12" x14ac:dyDescent="0.2">
      <c r="E41" s="2"/>
      <c r="F41" s="5"/>
      <c r="G41" s="5"/>
      <c r="H41" s="5"/>
      <c r="I41" s="2"/>
      <c r="J41" s="2"/>
      <c r="K41" s="2"/>
      <c r="L41" s="2"/>
    </row>
    <row r="42" spans="5:12" x14ac:dyDescent="0.2">
      <c r="E42" s="2"/>
      <c r="F42" s="5"/>
      <c r="G42" s="5"/>
      <c r="H42" s="5"/>
      <c r="I42" s="2"/>
      <c r="J42" s="2"/>
      <c r="K42" s="2"/>
      <c r="L42" s="2"/>
    </row>
    <row r="43" spans="5:12" x14ac:dyDescent="0.2">
      <c r="E43" s="2"/>
      <c r="F43" s="5"/>
      <c r="G43" s="5"/>
      <c r="H43" s="5"/>
      <c r="I43" s="2"/>
      <c r="J43" s="2"/>
      <c r="K43" s="2"/>
      <c r="L43" s="2"/>
    </row>
    <row r="44" spans="5:12" x14ac:dyDescent="0.2">
      <c r="E44" s="2"/>
      <c r="F44" s="5"/>
      <c r="G44" s="5"/>
      <c r="H44" s="5"/>
      <c r="I44" s="2"/>
      <c r="J44" s="2"/>
      <c r="K44" s="2"/>
      <c r="L44" s="2"/>
    </row>
    <row r="45" spans="5:12" x14ac:dyDescent="0.2">
      <c r="E45" s="2"/>
      <c r="F45" s="5"/>
      <c r="G45" s="5"/>
      <c r="H45" s="5"/>
      <c r="I45" s="2"/>
      <c r="J45" s="2"/>
      <c r="K45" s="2"/>
      <c r="L45" s="2"/>
    </row>
    <row r="46" spans="5:12" x14ac:dyDescent="0.2">
      <c r="E46" s="2"/>
      <c r="F46" s="5"/>
      <c r="G46" s="5"/>
      <c r="H46" s="5"/>
      <c r="I46" s="2"/>
      <c r="J46" s="2"/>
      <c r="K46" s="2"/>
      <c r="L46" s="2"/>
    </row>
    <row r="47" spans="5:12" x14ac:dyDescent="0.2">
      <c r="E47" s="2"/>
      <c r="F47" s="5"/>
      <c r="G47" s="5"/>
      <c r="H47" s="5"/>
      <c r="I47" s="2"/>
      <c r="J47" s="2"/>
      <c r="K47" s="2"/>
      <c r="L47" s="2"/>
    </row>
    <row r="48" spans="5:12" x14ac:dyDescent="0.2">
      <c r="E48" s="2"/>
      <c r="F48" s="5"/>
      <c r="G48" s="5"/>
      <c r="H48" s="5"/>
      <c r="I48" s="2"/>
      <c r="J48" s="2"/>
      <c r="K48" s="2"/>
      <c r="L48" s="2"/>
    </row>
    <row r="49" spans="5:12" x14ac:dyDescent="0.2">
      <c r="E49" s="2"/>
      <c r="F49" s="5"/>
      <c r="G49" s="5"/>
      <c r="H49" s="5"/>
      <c r="I49" s="2"/>
      <c r="J49" s="2"/>
      <c r="K49" s="2"/>
      <c r="L49" s="2"/>
    </row>
    <row r="50" spans="5:12" x14ac:dyDescent="0.2">
      <c r="E50" s="2"/>
      <c r="F50" s="5"/>
      <c r="G50" s="5"/>
      <c r="H50" s="5"/>
      <c r="I50" s="2"/>
      <c r="J50" s="2"/>
      <c r="K50" s="2"/>
      <c r="L50" s="2"/>
    </row>
    <row r="51" spans="5:12" x14ac:dyDescent="0.2">
      <c r="E51" s="2"/>
      <c r="F51" s="5"/>
      <c r="G51" s="5"/>
      <c r="H51" s="5"/>
      <c r="I51" s="2"/>
      <c r="J51" s="2"/>
      <c r="K51" s="2"/>
      <c r="L51" s="2"/>
    </row>
    <row r="52" spans="5:12" x14ac:dyDescent="0.2">
      <c r="E52" s="2"/>
      <c r="F52" s="5"/>
      <c r="G52" s="5"/>
      <c r="H52" s="5"/>
      <c r="I52" s="2"/>
      <c r="J52" s="2"/>
      <c r="K52" s="2"/>
      <c r="L52" s="2"/>
    </row>
    <row r="53" spans="5:12" x14ac:dyDescent="0.2">
      <c r="E53" s="2"/>
      <c r="F53" s="5"/>
      <c r="G53" s="5"/>
      <c r="H53" s="5"/>
      <c r="I53" s="2"/>
      <c r="J53" s="2"/>
      <c r="K53" s="2"/>
      <c r="L53" s="2"/>
    </row>
    <row r="54" spans="5:12" x14ac:dyDescent="0.2">
      <c r="E54" s="2"/>
      <c r="F54" s="5"/>
      <c r="G54" s="5"/>
      <c r="H54" s="5"/>
      <c r="I54" s="2"/>
      <c r="J54" s="2"/>
      <c r="K54" s="2"/>
      <c r="L54" s="2"/>
    </row>
    <row r="55" spans="5:12" x14ac:dyDescent="0.2">
      <c r="E55" s="2"/>
      <c r="F55" s="5"/>
      <c r="G55" s="5"/>
      <c r="H55" s="5"/>
      <c r="I55" s="2"/>
      <c r="J55" s="2"/>
      <c r="K55" s="2"/>
      <c r="L55" s="2"/>
    </row>
    <row r="56" spans="5:12" x14ac:dyDescent="0.2">
      <c r="E56" s="2"/>
      <c r="F56" s="5"/>
      <c r="G56" s="5"/>
      <c r="H56" s="5"/>
      <c r="I56" s="2"/>
      <c r="J56" s="2"/>
      <c r="K56" s="2"/>
      <c r="L56" s="2"/>
    </row>
    <row r="57" spans="5:12" x14ac:dyDescent="0.2">
      <c r="E57" s="2"/>
      <c r="F57" s="5"/>
      <c r="G57" s="5"/>
      <c r="H57" s="5"/>
      <c r="I57" s="2"/>
      <c r="J57" s="2"/>
      <c r="K57" s="2"/>
      <c r="L57" s="2"/>
    </row>
    <row r="58" spans="5:12" x14ac:dyDescent="0.2">
      <c r="E58" s="2"/>
      <c r="F58" s="5"/>
      <c r="G58" s="5"/>
      <c r="H58" s="5"/>
      <c r="I58" s="2"/>
      <c r="J58" s="2"/>
      <c r="K58" s="2"/>
      <c r="L58" s="2"/>
    </row>
    <row r="59" spans="5:12" x14ac:dyDescent="0.2">
      <c r="E59" s="2"/>
      <c r="F59" s="5"/>
      <c r="G59" s="5"/>
      <c r="H59" s="5"/>
      <c r="I59" s="2"/>
      <c r="J59" s="2"/>
      <c r="K59" s="2"/>
      <c r="L59" s="2"/>
    </row>
    <row r="60" spans="5:12" x14ac:dyDescent="0.2">
      <c r="E60" s="2"/>
      <c r="F60" s="5"/>
      <c r="G60" s="5"/>
      <c r="H60" s="5"/>
      <c r="I60" s="2"/>
      <c r="J60" s="2"/>
      <c r="K60" s="2"/>
      <c r="L60" s="2"/>
    </row>
    <row r="61" spans="5:12" x14ac:dyDescent="0.2">
      <c r="E61" s="2"/>
      <c r="F61" s="5"/>
      <c r="G61" s="5"/>
      <c r="H61" s="5"/>
      <c r="I61" s="2"/>
      <c r="J61" s="2"/>
      <c r="K61" s="2"/>
      <c r="L61" s="2"/>
    </row>
    <row r="62" spans="5:12" x14ac:dyDescent="0.2">
      <c r="E62" s="2"/>
      <c r="F62" s="5"/>
      <c r="G62" s="5"/>
      <c r="H62" s="5"/>
      <c r="I62" s="2"/>
      <c r="J62" s="2"/>
      <c r="K62" s="2"/>
      <c r="L62" s="2"/>
    </row>
    <row r="63" spans="5:12" x14ac:dyDescent="0.2">
      <c r="E63" s="2"/>
      <c r="F63" s="5"/>
      <c r="G63" s="5"/>
      <c r="H63" s="5"/>
      <c r="I63" s="2"/>
      <c r="J63" s="2"/>
      <c r="K63" s="2"/>
      <c r="L63" s="2"/>
    </row>
    <row r="64" spans="5:12" x14ac:dyDescent="0.2">
      <c r="E64" s="2"/>
      <c r="F64" s="5"/>
      <c r="G64" s="5"/>
      <c r="H64" s="5"/>
      <c r="I64" s="2"/>
      <c r="J64" s="2"/>
      <c r="K64" s="2"/>
      <c r="L64" s="2"/>
    </row>
  </sheetData>
  <mergeCells count="6">
    <mergeCell ref="A29:D29"/>
    <mergeCell ref="A1:K1"/>
    <mergeCell ref="A3:C3"/>
    <mergeCell ref="A4:C4"/>
    <mergeCell ref="A5:C5"/>
    <mergeCell ref="D5:K5"/>
  </mergeCells>
  <printOptions horizontalCentered="1"/>
  <pageMargins left="0.55000000000000004" right="0.56999999999999995" top="0.68" bottom="0.91" header="0.5" footer="0.5"/>
  <pageSetup scale="95" orientation="landscape" r:id="rId1"/>
  <headerFooter alignWithMargins="0">
    <oddFooter>&amp;RProgram Finance rev 2023-04
&amp;F: 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_x0020_Type xmlns="fc055d29-a02a-453f-9295-5d40a9f7dd3e">Template</Content_x0020_Type>
    <Sub_x002d_Section xmlns="fc055d29-a02a-453f-9295-5d40a9f7dd3e">Grants</Sub_x002d_Section>
    <jvvn xmlns="fc055d29-a02a-453f-9295-5d40a9f7dd3e" xsi:nil="true"/>
    <Section xmlns="fc055d29-a02a-453f-9295-5d40a9f7dd3e">Subaward Management</Sec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1FAB3A9DC33845B8CDA305A4511BA2" ma:contentTypeVersion="11" ma:contentTypeDescription="Create a new document." ma:contentTypeScope="" ma:versionID="58ec9278c46996cc6b3e73c6df60b610">
  <xsd:schema xmlns:xsd="http://www.w3.org/2001/XMLSchema" xmlns:xs="http://www.w3.org/2001/XMLSchema" xmlns:p="http://schemas.microsoft.com/office/2006/metadata/properties" xmlns:ns2="fc055d29-a02a-453f-9295-5d40a9f7dd3e" xmlns:ns3="04cde49d-b2c1-4c72-93b1-07ea350427e3" targetNamespace="http://schemas.microsoft.com/office/2006/metadata/properties" ma:root="true" ma:fieldsID="bb0081faa359a14c23e976a68ab3b950" ns2:_="" ns3:_="">
    <xsd:import namespace="fc055d29-a02a-453f-9295-5d40a9f7dd3e"/>
    <xsd:import namespace="04cde49d-b2c1-4c72-93b1-07ea350427e3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Section" minOccurs="0"/>
                <xsd:element ref="ns2:Sub_x002d_Section" minOccurs="0"/>
                <xsd:element ref="ns3:SharedWithUsers" minOccurs="0"/>
                <xsd:element ref="ns3:SharedWithDetails" minOccurs="0"/>
                <xsd:element ref="ns2:jvv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055d29-a02a-453f-9295-5d40a9f7dd3e" elementFormDefault="qualified">
    <xsd:import namespace="http://schemas.microsoft.com/office/2006/documentManagement/types"/>
    <xsd:import namespace="http://schemas.microsoft.com/office/infopath/2007/PartnerControls"/>
    <xsd:element name="Content_x0020_Type" ma:index="9" nillable="true" ma:displayName="Content Type" ma:format="Dropdown" ma:internalName="Content_x0020_Type">
      <xsd:simpleType>
        <xsd:restriction base="dms:Choice">
          <xsd:enumeration value="General CMS Info"/>
          <xsd:enumeration value="Guidance"/>
          <xsd:enumeration value="Guidance &amp; Template"/>
          <xsd:enumeration value="Template"/>
          <xsd:enumeration value="[Admin-Use-Only]"/>
        </xsd:restriction>
      </xsd:simpleType>
    </xsd:element>
    <xsd:element name="Section" ma:index="10" nillable="true" ma:displayName="Section" ma:format="Dropdown" ma:internalName="Section">
      <xsd:simpleType>
        <xsd:restriction base="dms:Choice">
          <xsd:enumeration value="Mission &amp; Values"/>
          <xsd:enumeration value="General Information"/>
          <xsd:enumeration value="Other Guidance"/>
          <xsd:enumeration value="Prime Award Management"/>
          <xsd:enumeration value="Subaward Management"/>
          <xsd:enumeration value="Non-Monetary Agreements"/>
        </xsd:restriction>
      </xsd:simpleType>
    </xsd:element>
    <xsd:element name="Sub_x002d_Section" ma:index="11" nillable="true" ma:displayName="Topic" ma:format="Dropdown" ma:internalName="Sub_x002d_Section">
      <xsd:simpleType>
        <xsd:restriction base="dms:Choice">
          <xsd:enumeration value="External Resources"/>
          <xsd:enumeration value="Grants"/>
          <xsd:enumeration value="Operational Standards"/>
          <xsd:enumeration value="Post-Award Administration"/>
          <xsd:enumeration value="Preaward &amp; Startup"/>
          <xsd:enumeration value="Regulatory"/>
          <xsd:enumeration value="Reporting"/>
          <xsd:enumeration value="Subcontracts"/>
          <xsd:enumeration value="System Guidance"/>
        </xsd:restriction>
      </xsd:simpleType>
    </xsd:element>
    <xsd:element name="jvvn" ma:index="14" nillable="true" ma:displayName="Notes" ma:internalName="jvvn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de49d-b2c1-4c72-93b1-07ea350427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0009C0-1530-4AF7-9498-51C01506B5B2}">
  <ds:schemaRefs>
    <ds:schemaRef ds:uri="http://purl.org/dc/terms/"/>
    <ds:schemaRef ds:uri="http://schemas.microsoft.com/office/2006/documentManagement/types"/>
    <ds:schemaRef ds:uri="04cde49d-b2c1-4c72-93b1-07ea350427e3"/>
    <ds:schemaRef ds:uri="fc055d29-a02a-453f-9295-5d40a9f7dd3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937E68-896F-4F2C-90DD-8771DCD3A3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189FA-443A-4FC2-840C-FBDBABDCE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055d29-a02a-453f-9295-5d40a9f7dd3e"/>
    <ds:schemaRef ds:uri="04cde49d-b2c1-4c72-93b1-07ea350427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Details Budget FY2026</vt:lpstr>
      <vt:lpstr>Summary Budget</vt:lpstr>
      <vt:lpstr>'Summary Budget'!Zone_d_impression</vt:lpstr>
    </vt:vector>
  </TitlesOfParts>
  <Company>FHI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Budget</dc:subject>
  <dc:creator>IDewulf</dc:creator>
  <cp:lastModifiedBy>Mek Nzuzi</cp:lastModifiedBy>
  <cp:lastPrinted>2024-09-06T09:51:42Z</cp:lastPrinted>
  <dcterms:created xsi:type="dcterms:W3CDTF">2002-11-11T20:30:30Z</dcterms:created>
  <dcterms:modified xsi:type="dcterms:W3CDTF">2026-01-09T08:23:03Z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105000.000000000</vt:lpwstr>
  </property>
  <property fmtid="{D5CDD505-2E9C-101B-9397-08002B2CF9AE}" pid="3" name="Document Type">
    <vt:lpwstr>FMM Manual</vt:lpwstr>
  </property>
  <property fmtid="{D5CDD505-2E9C-101B-9397-08002B2CF9AE}" pid="4" name="Topic Areas">
    <vt:lpwstr>Subagreement Materials</vt:lpwstr>
  </property>
  <property fmtid="{D5CDD505-2E9C-101B-9397-08002B2CF9AE}" pid="5" name="Topic Area">
    <vt:lpwstr>Field Management Resources</vt:lpwstr>
  </property>
  <property fmtid="{D5CDD505-2E9C-101B-9397-08002B2CF9AE}" pid="6" name="Purpose">
    <vt:lpwstr>Action</vt:lpwstr>
  </property>
  <property fmtid="{D5CDD505-2E9C-101B-9397-08002B2CF9AE}" pid="7" name="Action Item">
    <vt:lpwstr/>
  </property>
  <property fmtid="{D5CDD505-2E9C-101B-9397-08002B2CF9AE}" pid="8" name="_NewReviewCycle">
    <vt:lpwstr/>
  </property>
  <property fmtid="{D5CDD505-2E9C-101B-9397-08002B2CF9AE}" pid="9" name="ContentTypeId">
    <vt:lpwstr>0x0101002C1FAB3A9DC33845B8CDA305A4511BA2</vt:lpwstr>
  </property>
</Properties>
</file>