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icef-my.sharepoint.com/personal/bnsiama_unicef_org1/Documents/Documents/FCDO_2025/DAO_FCDO_2025/Assainissement/"/>
    </mc:Choice>
  </mc:AlternateContent>
  <xr:revisionPtr revIDLastSave="1920" documentId="8_{CA8151E2-2295-48D8-8B9E-B5407F5D64B5}" xr6:coauthVersionLast="47" xr6:coauthVersionMax="47" xr10:uidLastSave="{A4D2D4CC-3E8A-49D7-9534-03D74CE34E24}"/>
  <bookViews>
    <workbookView xWindow="16354" yWindow="-103" windowWidth="29692" windowHeight="11829" activeTab="7" xr2:uid="{C8790608-8D81-45A0-9EFA-A5E60AC5B464}"/>
  </bookViews>
  <sheets>
    <sheet name="Lot 1" sheetId="10" r:id="rId1"/>
    <sheet name="BPU Lot 1" sheetId="11" r:id="rId2"/>
    <sheet name="Lot 2" sheetId="13" r:id="rId3"/>
    <sheet name="BPU Lot 2" sheetId="14" r:id="rId4"/>
    <sheet name="Lot 3" sheetId="15" r:id="rId5"/>
    <sheet name="BPU Lot 3" sheetId="16" r:id="rId6"/>
    <sheet name="Lot 4" sheetId="17" r:id="rId7"/>
    <sheet name="Lot 5" sheetId="19" r:id="rId8"/>
    <sheet name="BPU Lots 5_&amp;6" sheetId="18" r:id="rId9"/>
  </sheets>
  <definedNames>
    <definedName name="___YR1">#REF!</definedName>
    <definedName name="___YR2">#REF!</definedName>
    <definedName name="__YR1">#REF!</definedName>
    <definedName name="__YR2">#REF!</definedName>
    <definedName name="_YR1">#REF!</definedName>
    <definedName name="_YR2">#REF!</definedName>
    <definedName name="Code_check">#REF!</definedName>
    <definedName name="dept">#REF!</definedName>
    <definedName name="offices">#REF!</definedName>
    <definedName name="_xlnm.Print_Area" localSheetId="1">'BPU Lot 1'!$A$1:$D$58</definedName>
    <definedName name="_xlnm.Print_Area" localSheetId="3">'BPU Lot 2'!$A$1:$D$114</definedName>
    <definedName name="_xlnm.Print_Area" localSheetId="5">'BPU Lot 3'!$A$1:$D$177</definedName>
    <definedName name="_xlnm.Print_Area" localSheetId="8">'BPU Lots 5_&amp;6'!$A$1:$D$174</definedName>
    <definedName name="_xlnm.Print_Area" localSheetId="0">'Lot 1'!$A$1:$F$60</definedName>
    <definedName name="_xlnm.Print_Area" localSheetId="2">'Lot 2'!$A$1:$F$119</definedName>
    <definedName name="_xlnm.Print_Area" localSheetId="4">'Lot 3'!$A$1:$F$183</definedName>
    <definedName name="_xlnm.Print_Area" localSheetId="6">'Lot 4'!$A$1:$F$182</definedName>
    <definedName name="_xlnm.Print_Area" localSheetId="7">'Lot 5'!$A$1:$F$182</definedName>
    <definedName name="PRINT_AREA_MI">#REF!</definedName>
    <definedName name="_xlnm.Print_Titles" localSheetId="1">'BPU Lot 1'!$6:$6</definedName>
    <definedName name="_xlnm.Print_Titles" localSheetId="3">'BPU Lot 2'!$4:$4</definedName>
    <definedName name="_xlnm.Print_Titles" localSheetId="5">'BPU Lot 3'!$4:$4</definedName>
    <definedName name="_xlnm.Print_Titles" localSheetId="8">'BPU Lots 5_&amp;6'!$4:$4</definedName>
    <definedName name="_xlnm.Print_Titles" localSheetId="0">'Lot 1'!$6:$6</definedName>
    <definedName name="_xlnm.Print_Titles" localSheetId="4">'Lot 3'!$4:$4</definedName>
    <definedName name="_xlnm.Print_Titles" localSheetId="6">'Lot 4'!$4:$4</definedName>
    <definedName name="_xlnm.Print_Titles" localSheetId="7">'Lot 5'!$4:$4</definedName>
    <definedName name="rate">#REF!</definedName>
    <definedName name="Technical_Sector">#REF!</definedName>
    <definedName name="Terry">#REF!</definedName>
    <definedName name="Year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8" i="19" l="1"/>
  <c r="F179" i="19" s="1"/>
  <c r="F175" i="19"/>
  <c r="F174" i="19"/>
  <c r="F173" i="19"/>
  <c r="F172" i="19"/>
  <c r="F171" i="19"/>
  <c r="F176" i="19" s="1"/>
  <c r="F168" i="19"/>
  <c r="F167" i="19"/>
  <c r="F166" i="19"/>
  <c r="F163" i="19"/>
  <c r="F162" i="19"/>
  <c r="F164" i="19" s="1"/>
  <c r="F159" i="19"/>
  <c r="F158" i="19"/>
  <c r="F157" i="19"/>
  <c r="F156" i="19"/>
  <c r="F155" i="19"/>
  <c r="F154" i="19"/>
  <c r="F153" i="19"/>
  <c r="D150" i="19"/>
  <c r="F150" i="19" s="1"/>
  <c r="F149" i="19"/>
  <c r="F148" i="19"/>
  <c r="F147" i="19"/>
  <c r="F146" i="19"/>
  <c r="F145" i="19"/>
  <c r="F144" i="19"/>
  <c r="F143" i="19"/>
  <c r="F142" i="19"/>
  <c r="F141" i="19"/>
  <c r="F140" i="19"/>
  <c r="F139" i="19"/>
  <c r="F138" i="19"/>
  <c r="F135" i="19"/>
  <c r="F134" i="19"/>
  <c r="F133" i="19"/>
  <c r="F125" i="19"/>
  <c r="F124" i="19"/>
  <c r="F123" i="19"/>
  <c r="F122" i="19"/>
  <c r="F121" i="19"/>
  <c r="F118" i="19"/>
  <c r="F119" i="19" s="1"/>
  <c r="F115" i="19"/>
  <c r="F114" i="19"/>
  <c r="F113" i="19"/>
  <c r="F112" i="19"/>
  <c r="F111" i="19"/>
  <c r="F108" i="19"/>
  <c r="F107" i="19"/>
  <c r="F106" i="19"/>
  <c r="F105" i="19"/>
  <c r="F104" i="19"/>
  <c r="F103" i="19"/>
  <c r="F100" i="19"/>
  <c r="F99" i="19"/>
  <c r="F98" i="19"/>
  <c r="F97" i="19"/>
  <c r="F96" i="19"/>
  <c r="F95" i="19"/>
  <c r="F94" i="19"/>
  <c r="F93" i="19"/>
  <c r="F90" i="19"/>
  <c r="F89" i="19"/>
  <c r="F88" i="19"/>
  <c r="F87" i="19"/>
  <c r="F86" i="19"/>
  <c r="F85" i="19"/>
  <c r="F84" i="19"/>
  <c r="F83" i="19"/>
  <c r="F82" i="19"/>
  <c r="F81" i="19"/>
  <c r="F80" i="19"/>
  <c r="F79" i="19"/>
  <c r="F78" i="19"/>
  <c r="F77" i="19"/>
  <c r="F74" i="19"/>
  <c r="F73" i="19"/>
  <c r="F72" i="19"/>
  <c r="F71" i="19"/>
  <c r="F62" i="19"/>
  <c r="F63" i="19" s="1"/>
  <c r="F59" i="19"/>
  <c r="F58" i="19"/>
  <c r="F57" i="19"/>
  <c r="F56" i="19"/>
  <c r="F55" i="19"/>
  <c r="F54" i="19"/>
  <c r="F53" i="19"/>
  <c r="F50" i="19"/>
  <c r="F49" i="19"/>
  <c r="F48" i="19"/>
  <c r="F47" i="19"/>
  <c r="F46" i="19"/>
  <c r="F45" i="19"/>
  <c r="F42" i="19"/>
  <c r="F41" i="19"/>
  <c r="F40" i="19"/>
  <c r="F39" i="19"/>
  <c r="F38" i="19"/>
  <c r="F37" i="19"/>
  <c r="F36" i="19"/>
  <c r="F35" i="19"/>
  <c r="F32" i="19"/>
  <c r="F31" i="19"/>
  <c r="F30" i="19"/>
  <c r="F29" i="19"/>
  <c r="F28" i="19"/>
  <c r="F27" i="19"/>
  <c r="F26" i="19"/>
  <c r="F25" i="19"/>
  <c r="F24" i="19"/>
  <c r="F23" i="19"/>
  <c r="F22" i="19"/>
  <c r="F21" i="19"/>
  <c r="F20" i="19"/>
  <c r="F19" i="19"/>
  <c r="F18" i="19"/>
  <c r="F15" i="19"/>
  <c r="F14" i="19"/>
  <c r="F13" i="19"/>
  <c r="F16" i="19" s="1"/>
  <c r="F7" i="19"/>
  <c r="F6" i="19"/>
  <c r="F8" i="19" s="1"/>
  <c r="F59" i="10"/>
  <c r="F58" i="10"/>
  <c r="F178" i="17"/>
  <c r="F179" i="17" s="1"/>
  <c r="F175" i="17"/>
  <c r="F174" i="17"/>
  <c r="F173" i="17"/>
  <c r="F172" i="17"/>
  <c r="F171" i="17"/>
  <c r="F168" i="17"/>
  <c r="F167" i="17"/>
  <c r="F166" i="17"/>
  <c r="F163" i="17"/>
  <c r="F162" i="17"/>
  <c r="F159" i="17"/>
  <c r="F158" i="17"/>
  <c r="F157" i="17"/>
  <c r="F156" i="17"/>
  <c r="F155" i="17"/>
  <c r="F154" i="17"/>
  <c r="F153" i="17"/>
  <c r="F150" i="17"/>
  <c r="D150" i="17"/>
  <c r="F149" i="17"/>
  <c r="F148" i="17"/>
  <c r="F147" i="17"/>
  <c r="F146" i="17"/>
  <c r="F145" i="17"/>
  <c r="F144" i="17"/>
  <c r="F143" i="17"/>
  <c r="F142" i="17"/>
  <c r="F141" i="17"/>
  <c r="F140" i="17"/>
  <c r="F139" i="17"/>
  <c r="F138" i="17"/>
  <c r="F135" i="17"/>
  <c r="F134" i="17"/>
  <c r="F133" i="17"/>
  <c r="F136" i="17" s="1"/>
  <c r="F125" i="17"/>
  <c r="F124" i="17"/>
  <c r="F123" i="17"/>
  <c r="F122" i="17"/>
  <c r="F121" i="17"/>
  <c r="F118" i="17"/>
  <c r="F119" i="17" s="1"/>
  <c r="F115" i="17"/>
  <c r="F114" i="17"/>
  <c r="F113" i="17"/>
  <c r="F112" i="17"/>
  <c r="F111" i="17"/>
  <c r="F108" i="17"/>
  <c r="F107" i="17"/>
  <c r="F106" i="17"/>
  <c r="F105" i="17"/>
  <c r="F104" i="17"/>
  <c r="F103" i="17"/>
  <c r="F100" i="17"/>
  <c r="F99" i="17"/>
  <c r="F98" i="17"/>
  <c r="F97" i="17"/>
  <c r="F96" i="17"/>
  <c r="F95" i="17"/>
  <c r="F94" i="17"/>
  <c r="F93" i="17"/>
  <c r="F101" i="17" s="1"/>
  <c r="F90" i="17"/>
  <c r="F89" i="17"/>
  <c r="F88" i="17"/>
  <c r="F87" i="17"/>
  <c r="F86" i="17"/>
  <c r="F85" i="17"/>
  <c r="F84" i="17"/>
  <c r="F83" i="17"/>
  <c r="F82" i="17"/>
  <c r="F81" i="17"/>
  <c r="F80" i="17"/>
  <c r="F79" i="17"/>
  <c r="F78" i="17"/>
  <c r="F77" i="17"/>
  <c r="F74" i="17"/>
  <c r="F73" i="17"/>
  <c r="F72" i="17"/>
  <c r="F71" i="17"/>
  <c r="F75" i="17" s="1"/>
  <c r="F62" i="17"/>
  <c r="F63" i="17" s="1"/>
  <c r="F59" i="17"/>
  <c r="F58" i="17"/>
  <c r="F57" i="17"/>
  <c r="F56" i="17"/>
  <c r="F55" i="17"/>
  <c r="F54" i="17"/>
  <c r="F53" i="17"/>
  <c r="F50" i="17"/>
  <c r="F49" i="17"/>
  <c r="F48" i="17"/>
  <c r="F47" i="17"/>
  <c r="F46" i="17"/>
  <c r="F45" i="17"/>
  <c r="F42" i="17"/>
  <c r="F41" i="17"/>
  <c r="F40" i="17"/>
  <c r="F39" i="17"/>
  <c r="F38" i="17"/>
  <c r="F37" i="17"/>
  <c r="F36" i="17"/>
  <c r="F35" i="17"/>
  <c r="F32" i="17"/>
  <c r="F31" i="17"/>
  <c r="F30" i="17"/>
  <c r="F29" i="17"/>
  <c r="F28" i="17"/>
  <c r="F27" i="17"/>
  <c r="F26" i="17"/>
  <c r="F25" i="17"/>
  <c r="F24" i="17"/>
  <c r="F23" i="17"/>
  <c r="F22" i="17"/>
  <c r="F21" i="17"/>
  <c r="F20" i="17"/>
  <c r="F19" i="17"/>
  <c r="F18" i="17"/>
  <c r="F15" i="17"/>
  <c r="F14" i="17"/>
  <c r="F13" i="17"/>
  <c r="F7" i="17"/>
  <c r="F6" i="17"/>
  <c r="F179" i="15"/>
  <c r="F178" i="15"/>
  <c r="F176" i="15"/>
  <c r="F175" i="15"/>
  <c r="F174" i="15"/>
  <c r="F172" i="15"/>
  <c r="F171" i="15"/>
  <c r="F170" i="15"/>
  <c r="F169" i="15"/>
  <c r="F165" i="15"/>
  <c r="F164" i="15"/>
  <c r="F163" i="15"/>
  <c r="F162" i="15"/>
  <c r="F161" i="15"/>
  <c r="F160" i="15"/>
  <c r="F159" i="15"/>
  <c r="F158" i="15"/>
  <c r="F157" i="15"/>
  <c r="F156" i="15"/>
  <c r="F153" i="15"/>
  <c r="F152" i="15"/>
  <c r="F151" i="15"/>
  <c r="F150" i="15"/>
  <c r="F149" i="15"/>
  <c r="F148" i="15"/>
  <c r="F147" i="15"/>
  <c r="F146" i="15"/>
  <c r="F143" i="15"/>
  <c r="F142" i="15"/>
  <c r="F141" i="15"/>
  <c r="F140" i="15"/>
  <c r="F139" i="15"/>
  <c r="F138" i="15"/>
  <c r="F137" i="15"/>
  <c r="F136" i="15"/>
  <c r="F133" i="15"/>
  <c r="F132" i="15"/>
  <c r="F131" i="15"/>
  <c r="F130" i="15"/>
  <c r="F129" i="15"/>
  <c r="F128" i="15"/>
  <c r="F127" i="15"/>
  <c r="F126" i="15"/>
  <c r="F125" i="15"/>
  <c r="F124" i="15"/>
  <c r="F115" i="15"/>
  <c r="F116" i="15" s="1"/>
  <c r="F112" i="15"/>
  <c r="F111" i="15"/>
  <c r="F110" i="15"/>
  <c r="F109" i="15"/>
  <c r="F108" i="15"/>
  <c r="F105" i="15"/>
  <c r="F104" i="15"/>
  <c r="F103" i="15"/>
  <c r="F100" i="15"/>
  <c r="F99" i="15"/>
  <c r="F96" i="15"/>
  <c r="F95" i="15"/>
  <c r="F94" i="15"/>
  <c r="F93" i="15"/>
  <c r="F92" i="15"/>
  <c r="F91" i="15"/>
  <c r="F90" i="15"/>
  <c r="D87" i="15"/>
  <c r="F87" i="15" s="1"/>
  <c r="F86" i="15"/>
  <c r="F85" i="15"/>
  <c r="F84" i="15"/>
  <c r="F83" i="15"/>
  <c r="F82" i="15"/>
  <c r="F81" i="15"/>
  <c r="F80" i="15"/>
  <c r="F79" i="15"/>
  <c r="F78" i="15"/>
  <c r="F77" i="15"/>
  <c r="F76" i="15"/>
  <c r="F75" i="15"/>
  <c r="F72" i="15"/>
  <c r="F71" i="15"/>
  <c r="F70" i="15"/>
  <c r="F62" i="15"/>
  <c r="F63" i="15" s="1"/>
  <c r="F59" i="15"/>
  <c r="F58" i="15"/>
  <c r="F57" i="15"/>
  <c r="F60" i="15" s="1"/>
  <c r="F56" i="15"/>
  <c r="F55" i="15"/>
  <c r="F54" i="15"/>
  <c r="F53" i="15"/>
  <c r="F50" i="15"/>
  <c r="F49" i="15"/>
  <c r="F48" i="15"/>
  <c r="F47" i="15"/>
  <c r="F46" i="15"/>
  <c r="F45" i="15"/>
  <c r="F51" i="15" s="1"/>
  <c r="F42" i="15"/>
  <c r="F41" i="15"/>
  <c r="F40" i="15"/>
  <c r="F39" i="15"/>
  <c r="F38" i="15"/>
  <c r="F37" i="15"/>
  <c r="F36" i="15"/>
  <c r="F35" i="15"/>
  <c r="F32" i="15"/>
  <c r="F31" i="15"/>
  <c r="F30" i="15"/>
  <c r="F29" i="15"/>
  <c r="F28" i="15"/>
  <c r="F27" i="15"/>
  <c r="F26" i="15"/>
  <c r="F25" i="15"/>
  <c r="F24" i="15"/>
  <c r="F23" i="15"/>
  <c r="F22" i="15"/>
  <c r="F21" i="15"/>
  <c r="F20" i="15"/>
  <c r="F19" i="15"/>
  <c r="F18" i="15"/>
  <c r="F15" i="15"/>
  <c r="F14" i="15"/>
  <c r="F13" i="15"/>
  <c r="F7" i="15"/>
  <c r="F6" i="15"/>
  <c r="F115" i="13"/>
  <c r="F116" i="13" s="1"/>
  <c r="F112" i="13"/>
  <c r="F111" i="13"/>
  <c r="F110" i="13"/>
  <c r="F109" i="13"/>
  <c r="F108" i="13"/>
  <c r="F113" i="13" s="1"/>
  <c r="F105" i="13"/>
  <c r="F104" i="13"/>
  <c r="F103" i="13"/>
  <c r="F100" i="13"/>
  <c r="F99" i="13"/>
  <c r="F101" i="13" s="1"/>
  <c r="F96" i="13"/>
  <c r="F95" i="13"/>
  <c r="F94" i="13"/>
  <c r="F93" i="13"/>
  <c r="F92" i="13"/>
  <c r="F91" i="13"/>
  <c r="F90" i="13"/>
  <c r="F87" i="13"/>
  <c r="D87" i="13"/>
  <c r="F86" i="13"/>
  <c r="F85" i="13"/>
  <c r="F84" i="13"/>
  <c r="F83" i="13"/>
  <c r="F82" i="13"/>
  <c r="F81" i="13"/>
  <c r="F80" i="13"/>
  <c r="F79" i="13"/>
  <c r="F78" i="13"/>
  <c r="F77" i="13"/>
  <c r="F76" i="13"/>
  <c r="F75" i="13"/>
  <c r="F72" i="13"/>
  <c r="F71" i="13"/>
  <c r="F70" i="13"/>
  <c r="F62" i="13"/>
  <c r="F63" i="13" s="1"/>
  <c r="F59" i="13"/>
  <c r="F58" i="13"/>
  <c r="F57" i="13"/>
  <c r="F56" i="13"/>
  <c r="F55" i="13"/>
  <c r="F54" i="13"/>
  <c r="F53" i="13"/>
  <c r="F50" i="13"/>
  <c r="F49" i="13"/>
  <c r="F48" i="13"/>
  <c r="F47" i="13"/>
  <c r="F46" i="13"/>
  <c r="F45" i="13"/>
  <c r="F42" i="13"/>
  <c r="F41" i="13"/>
  <c r="F40" i="13"/>
  <c r="F39" i="13"/>
  <c r="F38" i="13"/>
  <c r="F37" i="13"/>
  <c r="F36" i="13"/>
  <c r="F35" i="13"/>
  <c r="F32" i="13"/>
  <c r="F31" i="13"/>
  <c r="F30" i="13"/>
  <c r="F29" i="13"/>
  <c r="F28" i="13"/>
  <c r="F27" i="13"/>
  <c r="F26" i="13"/>
  <c r="F25" i="13"/>
  <c r="F24" i="13"/>
  <c r="F23" i="13"/>
  <c r="F22" i="13"/>
  <c r="F21" i="13"/>
  <c r="F20" i="13"/>
  <c r="F19" i="13"/>
  <c r="F18" i="13"/>
  <c r="F15" i="13"/>
  <c r="F14" i="13"/>
  <c r="F13" i="13"/>
  <c r="F16" i="13" s="1"/>
  <c r="F7" i="13"/>
  <c r="F6" i="13"/>
  <c r="F151" i="19" l="1"/>
  <c r="F136" i="19"/>
  <c r="F164" i="17"/>
  <c r="F116" i="17"/>
  <c r="F16" i="17"/>
  <c r="F116" i="19"/>
  <c r="F75" i="19"/>
  <c r="F160" i="19"/>
  <c r="F180" i="19" s="1"/>
  <c r="F181" i="19" s="1"/>
  <c r="F60" i="19"/>
  <c r="F33" i="19"/>
  <c r="F109" i="19"/>
  <c r="F169" i="19"/>
  <c r="F91" i="19"/>
  <c r="F43" i="19"/>
  <c r="F51" i="19"/>
  <c r="F101" i="19"/>
  <c r="F126" i="19"/>
  <c r="F109" i="17"/>
  <c r="F33" i="17"/>
  <c r="F8" i="17"/>
  <c r="F43" i="17"/>
  <c r="F169" i="17"/>
  <c r="F151" i="17"/>
  <c r="F160" i="17"/>
  <c r="F51" i="17"/>
  <c r="F60" i="17"/>
  <c r="F176" i="17"/>
  <c r="F91" i="17"/>
  <c r="F126" i="17"/>
  <c r="F180" i="15"/>
  <c r="F106" i="15"/>
  <c r="F101" i="15"/>
  <c r="F73" i="15"/>
  <c r="F8" i="15"/>
  <c r="F166" i="15"/>
  <c r="F134" i="15"/>
  <c r="F43" i="15"/>
  <c r="F16" i="15"/>
  <c r="F33" i="15"/>
  <c r="F154" i="15"/>
  <c r="F144" i="15"/>
  <c r="F113" i="15"/>
  <c r="F97" i="15"/>
  <c r="F64" i="15"/>
  <c r="F65" i="15" s="1"/>
  <c r="F88" i="15"/>
  <c r="F73" i="13"/>
  <c r="F51" i="13"/>
  <c r="F43" i="13"/>
  <c r="F8" i="13"/>
  <c r="F106" i="13"/>
  <c r="F117" i="13" s="1"/>
  <c r="F118" i="13" s="1"/>
  <c r="F97" i="13"/>
  <c r="F88" i="13"/>
  <c r="F60" i="13"/>
  <c r="F33" i="13"/>
  <c r="F127" i="19" l="1"/>
  <c r="F128" i="19" s="1"/>
  <c r="F64" i="19"/>
  <c r="F65" i="19" s="1"/>
  <c r="F180" i="17"/>
  <c r="F181" i="17" s="1"/>
  <c r="F127" i="17"/>
  <c r="F128" i="17" s="1"/>
  <c r="F64" i="17"/>
  <c r="F65" i="17" s="1"/>
  <c r="F181" i="15"/>
  <c r="F182" i="15" s="1"/>
  <c r="F117" i="15"/>
  <c r="F118" i="15" s="1"/>
  <c r="F64" i="13"/>
  <c r="F65" i="13" s="1"/>
  <c r="F119" i="13" s="1"/>
  <c r="F182" i="19" l="1"/>
  <c r="F182" i="17"/>
  <c r="F183" i="15"/>
  <c r="D29" i="10" l="1"/>
  <c r="F29" i="10" s="1"/>
  <c r="F23" i="10"/>
  <c r="F22" i="10"/>
  <c r="F21" i="10"/>
  <c r="F57" i="10"/>
  <c r="F54" i="10"/>
  <c r="F52" i="10"/>
  <c r="F51" i="10"/>
  <c r="F50" i="10"/>
  <c r="F46" i="10"/>
  <c r="F47" i="10"/>
  <c r="F41" i="10"/>
  <c r="F43" i="10" s="1"/>
  <c r="F36" i="10"/>
  <c r="F28" i="10"/>
  <c r="F27" i="10"/>
  <c r="F18" i="10"/>
  <c r="F45" i="10"/>
  <c r="F42" i="10"/>
  <c r="F38" i="10"/>
  <c r="F37" i="10"/>
  <c r="F35" i="10"/>
  <c r="F34" i="10"/>
  <c r="F33" i="10"/>
  <c r="F32" i="10"/>
  <c r="F26" i="10"/>
  <c r="F25" i="10"/>
  <c r="F24" i="10"/>
  <c r="F20" i="10"/>
  <c r="F19" i="10"/>
  <c r="F17" i="10"/>
  <c r="F14" i="10"/>
  <c r="F13" i="10"/>
  <c r="F12" i="10"/>
  <c r="F15" i="10" s="1"/>
  <c r="F9" i="10"/>
  <c r="F8" i="10"/>
  <c r="F10" i="10" s="1"/>
  <c r="F48" i="10" l="1"/>
  <c r="F55" i="10"/>
  <c r="F30" i="10"/>
  <c r="F39" i="10"/>
  <c r="F60" i="10"/>
</calcChain>
</file>

<file path=xl/sharedStrings.xml><?xml version="1.0" encoding="utf-8"?>
<sst xmlns="http://schemas.openxmlformats.org/spreadsheetml/2006/main" count="3388" uniqueCount="498">
  <si>
    <t>1.0</t>
  </si>
  <si>
    <t>TERRASSEMENT</t>
  </si>
  <si>
    <t>1.1</t>
  </si>
  <si>
    <t xml:space="preserve">Préparation, décapage, nivellement et implantation
Débroussaillage, décapage, nivellement de l'emprise et sur 2 mètres tout au tour de l'ouvrage, implantation de l'ouvrage et nettoyage du terrain y compris toutes sujétions. </t>
  </si>
  <si>
    <t>m²</t>
  </si>
  <si>
    <t>1.2</t>
  </si>
  <si>
    <t>Fouilles en trou et excavation de terre (profondeur de 250 cm) y compris la fouille en trou de 50cm /60cm de profondeur pour la douche</t>
  </si>
  <si>
    <r>
      <t>m</t>
    </r>
    <r>
      <rPr>
        <vertAlign val="superscript"/>
        <sz val="11"/>
        <rFont val="Arial"/>
        <family val="2"/>
      </rPr>
      <t>3</t>
    </r>
  </si>
  <si>
    <t>1.3</t>
  </si>
  <si>
    <t xml:space="preserve">Fouilles en trou et excavation de terre pour puits perdu de la douche (profondeur de 250 cm) </t>
  </si>
  <si>
    <t>1.4</t>
  </si>
  <si>
    <t>Remblai des fouilles provenant de déblais et au alentour de l'ouvrage. Le remblai des fouilles sera exécuté par couches successives de 20 cm d'épaisseur, damées et compactées en arrosant abondamment, de manière à réduire le foisonnement des terres rapportées.</t>
  </si>
  <si>
    <t>SOUS - TOTAL 1.0 - TERRASSEMENT</t>
  </si>
  <si>
    <t>2.0</t>
  </si>
  <si>
    <t>INFRASTRUCTURES</t>
  </si>
  <si>
    <t>2.1</t>
  </si>
  <si>
    <t>2.2</t>
  </si>
  <si>
    <t>2.3</t>
  </si>
  <si>
    <t>2.4</t>
  </si>
  <si>
    <t>Béton armé pour Chainage haut dosé à 350 kg/m3 de 20x20cm en HA 12mm y compris la chape d'égalisation de 10 cm pour la douche</t>
  </si>
  <si>
    <t>2.5</t>
  </si>
  <si>
    <t xml:space="preserve">Maçonnerie en brique cuite pour élévation dans la fosse / ép.. 20 cm </t>
  </si>
  <si>
    <t>2.6</t>
  </si>
  <si>
    <t>Dalle sur fosse en béton armé dosé 350kg/m³ (y compris 2 dalles amovibles) /ép. 10cm, avec barres de 12 (TN+30cm)</t>
  </si>
  <si>
    <t>2.7</t>
  </si>
  <si>
    <t>Dalle sur puits perdu en béton armé dosé 350kg/m³ (y compris 1 dalle amovible) /ép. 15cm, avec barres de 12 (TN+30cm)</t>
  </si>
  <si>
    <t>2.8</t>
  </si>
  <si>
    <t>Fourniture et pose de moellons à l'intérieur du puits perdu y compris toutes les sujétions</t>
  </si>
  <si>
    <t>2.9</t>
  </si>
  <si>
    <t xml:space="preserve">Rampe en béton non armé dosé à 300 kg/m³  </t>
  </si>
  <si>
    <t>2.10</t>
  </si>
  <si>
    <t>Enduit intérieur fosse latrine en mortier de ciment lisse</t>
  </si>
  <si>
    <t>2.11</t>
  </si>
  <si>
    <t>2.12</t>
  </si>
  <si>
    <t>Fondations en moellons de la douche et du puits perdu</t>
  </si>
  <si>
    <t>2.13</t>
  </si>
  <si>
    <t>2.14</t>
  </si>
  <si>
    <t>Dalle de sol en béton non armé  dosé à 350kg/m3  ep:10cm à l'intérieur de la douche y compris le drain d'évacuation de l'eau</t>
  </si>
  <si>
    <t>SOUS - TOTAL 2.0 - INFRASTRUCTURES</t>
  </si>
  <si>
    <t>3.0</t>
  </si>
  <si>
    <t>SUPERSTRUCTURES - MACONNERIE - ENDUITS</t>
  </si>
  <si>
    <t>3.1</t>
  </si>
  <si>
    <t>Maçonnerie en brique cuite pour élévation / ép.. 20 cm pour une hauteur sous plafond de 2,8m y compris le mur d'intimité de 1,5m de hauteur</t>
  </si>
  <si>
    <t>3.2</t>
  </si>
  <si>
    <t>3.3</t>
  </si>
  <si>
    <t>3.4</t>
  </si>
  <si>
    <t>3.5</t>
  </si>
  <si>
    <r>
      <rPr>
        <b/>
        <sz val="11"/>
        <rFont val="Arial"/>
        <family val="2"/>
      </rPr>
      <t>Enduits ciment sur murs intérieurs :</t>
    </r>
    <r>
      <rPr>
        <sz val="11"/>
        <rFont val="Arial"/>
        <family val="2"/>
      </rPr>
      <t xml:space="preserve">
Enduit mur intérieur dosé à 300Kg/m³ lissés, d' épaisseur 1,5 cm d'ép. minimum.</t>
    </r>
  </si>
  <si>
    <t>3.6</t>
  </si>
  <si>
    <r>
      <rPr>
        <b/>
        <sz val="11"/>
        <rFont val="Arial"/>
        <family val="2"/>
      </rPr>
      <t xml:space="preserve">Enduits ciment sur murs extérieurs : </t>
    </r>
    <r>
      <rPr>
        <sz val="11"/>
        <rFont val="Arial"/>
        <family val="2"/>
      </rPr>
      <t xml:space="preserve">
Enduit ciment en trois couches sur épaisseur cumulée de 2 cm au minimum y compris le mur intime</t>
    </r>
  </si>
  <si>
    <t>SOUS-TOTAL 3.0 - SUPERSTRUCTURE-MACONNERIE-ENDUITS</t>
  </si>
  <si>
    <t>4.0</t>
  </si>
  <si>
    <t>CHARPENTE BOIS - COUVERTURE</t>
  </si>
  <si>
    <t>4.1</t>
  </si>
  <si>
    <t xml:space="preserve">Panne en chevron de 5x5 y compris toute sujétion de fixation et de traitement AVANT MONTAGE </t>
  </si>
  <si>
    <r>
      <t>m</t>
    </r>
    <r>
      <rPr>
        <vertAlign val="superscript"/>
        <sz val="11"/>
        <color theme="1"/>
        <rFont val="Arial"/>
        <family val="2"/>
      </rPr>
      <t>3</t>
    </r>
  </si>
  <si>
    <t>4.2</t>
  </si>
  <si>
    <t xml:space="preserve">Arbalétriers en madrier 7/15 y compris toute sujétion de fixation et de traitement AVANT MONTAGE </t>
  </si>
  <si>
    <t>4.3</t>
  </si>
  <si>
    <t xml:space="preserve">Couverture en tôles ondulées galvanisées BG 28 de couleur bleu UNICEF </t>
  </si>
  <si>
    <r>
      <t>m</t>
    </r>
    <r>
      <rPr>
        <vertAlign val="superscript"/>
        <sz val="11"/>
        <color theme="1"/>
        <rFont val="Arial"/>
        <family val="2"/>
      </rPr>
      <t>2</t>
    </r>
  </si>
  <si>
    <t>4.4</t>
  </si>
  <si>
    <t xml:space="preserve">Fo+pose planche de rive 20 cm, ép. 2,5 cm y compris toute sujétion de fixation, de traitement AVANT MONTAGE et de mise en peinture </t>
  </si>
  <si>
    <t>ml</t>
  </si>
  <si>
    <t>4.5</t>
  </si>
  <si>
    <t>Fo+pose des gouttières métalliques en tôle de 1,5mm et accessoires y compris toute sujétion</t>
  </si>
  <si>
    <t>4.6</t>
  </si>
  <si>
    <r>
      <t xml:space="preserve">Fo+pose des descentes d'eau </t>
    </r>
    <r>
      <rPr>
        <sz val="11"/>
        <color theme="1"/>
        <rFont val="Arial"/>
        <family val="2"/>
      </rPr>
      <t>Ø</t>
    </r>
    <r>
      <rPr>
        <sz val="11"/>
        <color theme="1"/>
        <rFont val="Arial"/>
        <family val="2"/>
      </rPr>
      <t xml:space="preserve"> 90 et accessoires y compris toute sujétion</t>
    </r>
  </si>
  <si>
    <t>SOUS-TOTAL 4.0 - CHARPENTE BOIS - COUVERTURE</t>
  </si>
  <si>
    <t>5.0</t>
  </si>
  <si>
    <t>PLOMBERIE</t>
  </si>
  <si>
    <t>5.1</t>
  </si>
  <si>
    <t>5.2</t>
  </si>
  <si>
    <t>pièce</t>
  </si>
  <si>
    <t>5.3</t>
  </si>
  <si>
    <t>lot</t>
  </si>
  <si>
    <t>5.4</t>
  </si>
  <si>
    <t>Aménagement des orifices de défécation avec des dalles SanPlat et condamnation du second trou de chaque cabine, conformément aux spécifications techniques</t>
  </si>
  <si>
    <t>5.5</t>
  </si>
  <si>
    <t xml:space="preserve">Construction d'un socle en moellons de 1,50 m de diamètre et de 1,2m de hauteur par rapport au TN avec une plateforme en béton armé de 7cm y compris une fondation de 0,4m au minimum. Le tank de 500 L sera incrusté de 30 cm dans le socle avec un scellement en surface. Le mur extérieur des moellons sera rejointoyé et un puits perdu sera crée pour éviter les bourbiers au point de lavage des mains. </t>
  </si>
  <si>
    <t>Aménagement du drain d'évacuation et d'un regard de visite de 40x40 y compris toutes les sujétions de raccordement au puits perdu</t>
  </si>
  <si>
    <t>SOUS - TOTAL 5.0 - PLOMBERIE</t>
  </si>
  <si>
    <t>6.0</t>
  </si>
  <si>
    <t xml:space="preserve">MENUISERIE METALLIQUE </t>
  </si>
  <si>
    <t>6.1</t>
  </si>
  <si>
    <t xml:space="preserve">SOUS - TOTAL - 6.0 - MENUISERIE METALLIQUE </t>
  </si>
  <si>
    <t>7.0</t>
  </si>
  <si>
    <t>PEINTURE</t>
  </si>
  <si>
    <t>7.1</t>
  </si>
  <si>
    <t xml:space="preserve">Peinture acrylique sur murs intérieurs et extérieurs à partir de 1.10m de hauteur pour les murs extérieurs, y compris préparation des surfaces (masticage, grattage, ponçage) </t>
  </si>
  <si>
    <t>7.2</t>
  </si>
  <si>
    <t xml:space="preserve">Email bleu UNICEF sur murs  extérieurs jusqu'à 1,10 m de hauteur, y compris préparation des surfaces (masticage, grattage, ponçage) </t>
  </si>
  <si>
    <t>7.3</t>
  </si>
  <si>
    <t xml:space="preserve">Email bleu UNICEF sur planche de rive en bois, y compris préparation des surfaces (masticage, grattage, ponçage) </t>
  </si>
  <si>
    <t>7.4</t>
  </si>
  <si>
    <t xml:space="preserve">Email bleu UNICEF sur porte métallique, y compris préparation des surfaces (masticage, grattage, ponçage) </t>
  </si>
  <si>
    <t>7.5</t>
  </si>
  <si>
    <t>Fourniture et Pose de panneau de visibilité de 1mX0,6m en façade latérale avec logo Bailleur, Logo UNICEF, partenaire etc….</t>
  </si>
  <si>
    <t>SOUS - TOTAL - 7.0 - PEINTURE</t>
  </si>
  <si>
    <t>une fois</t>
  </si>
  <si>
    <t>Ce prix rémunère l’ensemble des travaux, fournitures, prestations et moyens nécessaires à la parfaite exécution de l’article, y compris toutes sujétions de main-d’œuvre, matériel, approvisionnements, manutentions, évacuations, protection, implantation, réglages et mises en conformité, sans exception ni réserve.</t>
  </si>
  <si>
    <t>Ce prix rémunère les fouilles en trou et l’excavation de terre jusqu’à 2,50 m de profondeur, y compris la fouille complémentaire de 50–60 cm pour la dalle de la douche, ainsi que toutes les sujétions nécessaires à la parfaite exécution des travaux.</t>
  </si>
  <si>
    <t>Ce prix rémunère les fouilles en trou et l’excavation de terre pour le puits perdu de la douche, jusqu’à 2,50 m de profondeur, y compris toutes les sujétions nécessaires à la parfaite exécution des travaux.</t>
  </si>
  <si>
    <t>Ce prix rémunère le remblai des fouilles avec les déblais provenant de l’excavation, ainsi que le remblai autour de l’ouvrage, exécuté en couches successives de 20 cm, arrosées, damées et compactées, y compris toutes les sujétions nécessaires à la parfaite exécution des travaux.</t>
  </si>
  <si>
    <t>Ce prix rémunère la fourniture et la mise en place du béton de propreté dosé à 150 kg/m³, d’une épaisseur de 5 cm et d’une largeur de 50 cm, y compris sous la dalle de la douche, ainsi que toutes les sujétions nécessaires à la parfaite exécution des travaux.</t>
  </si>
  <si>
    <t>Ce prix rémunère la fourniture et la mise en œuvre de la semelle filante en béton cyclopéen dosé à 250 kg/m³, épaisseur 20 cm, y compris toutes les sujétions nécessaires.</t>
  </si>
  <si>
    <t>Ce prix rémunère la fourniture et la mise en œuvre du béton armé pour poteaux dosé à 350 kg/m³, section 20 × 20 cm en HA 12 mm, y compris les poteaux de la douche, ainsi que toutes les sujétions nécessaires.</t>
  </si>
  <si>
    <t>Ce prix rémunère la fourniture et la mise en œuvre du béton armé pour chaînage haut dosé à 350 kg/m³, section 20 × 20 cm en HA 12 mm, y compris la chape d’égalisation de 10 cm pour la douche, avec toutes les sujétions nécessaires.</t>
  </si>
  <si>
    <t>Ce prix rémunère la fourniture et la pose de la maçonnerie en briques cuites pour l’élévation de la fosse, épaisseur 20 cm, y compris toutes les sujétions nécessaires.</t>
  </si>
  <si>
    <t>Ce prix rémunère la fourniture et la mise en œuvre de la dalle sur fosse en béton armé dosé à 350 kg/m³, épaisseur 10 cm, y compris deux dalles amovibles et les barres de 12 mm (TN + 30 cm), ainsi que toutes les sujétions nécessaires.</t>
  </si>
  <si>
    <t>Ce prix rémunère la fourniture et la mise en œuvre de la dalle sur puits perdu en béton armé dosé à 350 kg/m³, épaisseur 15 cm, y compris une dalle amovible et les barres de 12 mm (TN + 30 cm), avec toutes les sujétions nécessaires.</t>
  </si>
  <si>
    <t>Ce prix rémunère la fourniture et la pose de moellons à l’intérieur du puits perdu, y compris toutes les sujétions nécessaires.</t>
  </si>
  <si>
    <t>Ce prix rémunère la fourniture et la mise en œuvre de la rampe en béton non armé dosé à 300 kg/m³, y compris toutes les sujétions nécessaires.</t>
  </si>
  <si>
    <t>Ce prix rémunère la fourniture et l’exécution de l’enduit intérieur de la fosse latrine en mortier de ciment lissé, y compris toutes les sujétions nécessaires.</t>
  </si>
  <si>
    <t>Ce prix rémunère la fourniture et la mise en œuvre du béton cyclopéen dosé à 250 kg/m³, épaisseur 15 cm et largeur 40 cm, pour la fondation du mur d’intimité, y compris toutes les sujétions nécessaires.</t>
  </si>
  <si>
    <t>Béton cyclopéen dosé à kg/m³ d'épaisseur 15cm et de 40 cm de large pour la fondation du mur d'intimité</t>
  </si>
  <si>
    <t>Béton armé pour Chainage haut dosé à 350 kg/m³ de 20x20cm en HA 12mm y compris la chape d'égalisation de 10 cm pour la douche</t>
  </si>
  <si>
    <t>Béton armé pour poteaux dosé à kg/m³ de 20x20cm en HA 12mm y compris les poteaux de la douche de 20cm x 20cm</t>
  </si>
  <si>
    <t xml:space="preserve">Semelle filante en béton cyclopéen dosé à 250 kg/m³ d'épaisseur de 20cm </t>
  </si>
  <si>
    <t>Béton de propreté dosé à 150 kg/m³ d'épaisseur 5cm et de 50cm de large y compris la douche</t>
  </si>
  <si>
    <t>Ce prix rémunère la fourniture et la mise en œuvre des fondations en moellons pour la douche et le puits perdu, y compris toutes les sujétions nécessaires.</t>
  </si>
  <si>
    <t>Ce prix rémunère la fourniture et la mise en œuvre de la semelle isolée en béton armé dosé à 350 kg/m³, dimension 40 × 40 cm, épaisseur 15 cm, y compris toutes les sujétions nécessaires.</t>
  </si>
  <si>
    <t>Ce prix rémunère la fourniture et la mise en œuvre de la dalle de sol en béton non armé dosé à 350 kg/m³, épaisseur 10 cm à l’intérieur de la douche, y compris le drain d’évacuation des eaux et toutes les sujétions nécessaires.</t>
  </si>
  <si>
    <t>Dalle de sol en béton non armé  dosé à 350 kg/m³  ep:10cm à l'intérieur de la douche y compris le drain d'évacuation de l'eau</t>
  </si>
  <si>
    <t>Semelle isolée en béton armé dosé à 350 kg/m³ de 40x40 d'épaisseur 15cm</t>
  </si>
  <si>
    <t>Dalle sur puits perdu en béton armé dosé 350 kg/m³ (y compris 1 dalle amovible) /ép. 15cm, avec barres de 12 (TN+30cm)</t>
  </si>
  <si>
    <t>Ce prix rémunère la fourniture et la pose de la maçonnerie en briques cuites, épaisseur 20 cm, pour une hauteur sous plafond de 2,8 m, y compris le mur d’intimité de 1,5 m de hauteur, ainsi que toutes les sujétions nécessaires.</t>
  </si>
  <si>
    <t>Ce prix rémunère la fourniture et la mise en œuvre du béton armé dosé à 350 kg/m³ pour poteaux 20 × 20 cm en HA 12 mm, y compris toutes les sujétions nécessaires.</t>
  </si>
  <si>
    <t>Béton armé pour poteaux dosé à 350 kg/m³ de 20x20cm en HA 12 mm</t>
  </si>
  <si>
    <t>Béton armé  pour chainage haut dosé à 350 kg/m³ de 20x20cm en HA 12mm</t>
  </si>
  <si>
    <t>Revêtement intérieur de la dalle en mortier d'épaisseur 8 cm de dosé à 300 kg/m³ avec une finition lisse</t>
  </si>
  <si>
    <t>Ce prix rémunère la fourniture et la mise en œuvre du béton armé dosé à 350 kg/m³ pour chaînage haut 20 × 20 cm en HA 12 mm, y compris toutes les sujétions nécessaires.</t>
  </si>
  <si>
    <t>Ce prix rémunère la fourniture et la mise en œuvre du revêtement intérieur de la dalle en mortier dosé à 300 kg/m³, épaisseur 8 cm, avec finition lisse, y compris toutes les sujétions nécessaires.</t>
  </si>
  <si>
    <t>Ce prix rémunère la fourniture et l’exécution de l’enduit ciment intérieur dosé à 300 kg/m³, lissé, d’une épaisseur minimale de 1,5 cm, y compris toutes les sujétions nécessaires.</t>
  </si>
  <si>
    <t>Ce prix rémunère la fourniture et l’exécution de l’enduit ciment extérieur en trois couches, pour une épaisseur cumulée minimale de 2 cm, y compris sur le mur d’intimité, ainsi que toutes les sujétions nécessaires.</t>
  </si>
  <si>
    <t>Ce prix rémunère la fourniture et la pose des pannes en chevron 5 × 5, y compris toutes sujétions de fixation, d’assemblage et de traitement du bois avant montage, sans exception ni réserve.</t>
  </si>
  <si>
    <t>Ce prix rémunère la fourniture et la pose des arbalétriers en madrier 7/15, y compris toutes sujétions de fixation, de traitement du bois avant montage, et de mise en œuvre complète.</t>
  </si>
  <si>
    <t>Ce prix rémunère la fourniture et la pose de la couverture en tôles ondulées galvanisées BG 28, couleur bleu UNICEF, y compris toutes sujétions de fixation, de chevauchement, d’étanchéité et d’accessoires.</t>
  </si>
  <si>
    <t>Ce prix rémunère la fourniture et la pose des planches de rive 20 cm, épaisseur 2,5 cm, y compris toutes sujétions de fixation, de traitement avant montage et de mise en peinture, ainsi que toutes prestations accessoires</t>
  </si>
  <si>
    <t>Ce prix rémunère la fourniture et la pose des gouttières métalliques en tôle de 1,5 mm et leurs accessoires, y compris toutes sujétions de fixation, d’étanchéité, d’alignement et de mise en œuvre.</t>
  </si>
  <si>
    <t>Ce prix rémunère la fourniture et la pose des descentes d’eau Ø 90 et leurs accessoires, y compris toutes sujétions de fixation, de guidage, d’étanchéité, d’assemblage et de mise en œuvre.</t>
  </si>
  <si>
    <t>Ce prix rémunère la fourniture et la pose des tuyaux PVC Ø 110, PN 6 pour la ventilation de la fosse, y compris les accessoires de fixation, le treillis anti-insectes et toutes les sujétions prévues aux plans.</t>
  </si>
  <si>
    <t>Ce prix rémunère la fourniture et la pose du TE en PVC Ø 110, PN 6 pour la fermeture de la partie supérieure du conduit, y compris toutes les sujétions de pose et d’ajustement.</t>
  </si>
  <si>
    <t>Fourniture et pose tuyaux PVC diam 110, PN 6 pour ventilation de la fosse y compris accessoire de fixation et treillis anti insectes suivant plans</t>
  </si>
  <si>
    <t>Ce prix rémunère la fourniture et la pose de la citerne plastique de 500 litres, y compris toutes sujétions de raccordement (robinet ½", vannes d'arrêt, accessoires) ainsi que la création d’un puits perdu, sans exception ni réserve.</t>
  </si>
  <si>
    <t xml:space="preserve">Fo et Po citerne plastique de 500 litres (sur côté latrines) y compris toute sujétion (pose robinet ½'', vannes d'arrêt et autres accessoires de raccordements) y compris un puits perdu </t>
  </si>
  <si>
    <t>Ce prix rémunère la fourniture et l’exécution de l’aménagement des orifices de défécation avec dalles SanPlat, y compris la condamnation du second trou de chaque cabine conformément aux spécifications techniques, ainsi que toutes les sujétions nécessaires.</t>
  </si>
  <si>
    <t>Ce prix rémunère la fourniture et la réalisation du socle en moellons de 1,50 m de diamètre et 1,20 m de hauteur, y compris la plateforme en béton armé de 7 cm, la fondation minimale de 0,40 m, l’incrustation du tank de 500 L sur 30 cm avec scellement, le rejointoiement du mur extérieur, ainsi que la création du puits perdu, avec toutes les sujétions nécessaires.</t>
  </si>
  <si>
    <t>Fourniture et pose d’une porte métallique pleine de 80×210 mm en tôle 1,5 mm, avec fenêtre d’aération supérieure et verrous interne et externe</t>
  </si>
  <si>
    <t>Ce prix rémunère la fourniture et la pose d’une porte métallique pleine de 80 × 210 cm en tôle de 1,5 mm, avec fenêtre d’aération supérieure et verrous interne et externe, y compris toutes les sujétions de fixation, d’ajustement, d’accessoires et de mise en œuvre nécessaires à la parfaite exécution des travaux.</t>
  </si>
  <si>
    <t>Ce prix rémunère la fourniture et l’application de la peinture acrylique sur murs intérieurs et sur murs extérieurs à partir de 1,10 m de hauteur, y compris la préparation complète des surfaces (masticage, grattage, ponçage) et toutes les sujétions nécessaires.</t>
  </si>
  <si>
    <t>Ce prix rémunère la fourniture et l’application de l’email bleu UNICEF sur les murs extérieurs jusqu’à 1,10 m de hauteur, y compris la préparation des surfaces (masticage, grattage, ponçage) et toutes les sujétions nécessaires.</t>
  </si>
  <si>
    <t>Ce prix rémunère la fourniture et l’application de l’email bleu UNICEF sur la planche de rive en bois, y compris la préparation des surfaces (masticage, grattage, ponçage) et toutes les sujétions nécessaires.</t>
  </si>
  <si>
    <t>Ce prix rémunère la fourniture et l’application de l’email bleu UNICEF sur la porte métallique, y compris la préparation des surfaces (masticage, grattage, ponçage) et toutes les sujétions nécessaires.</t>
  </si>
  <si>
    <t>Ce prix rémunère la fourniture et la pose d’un panneau de visibilité de 1,00 m × 0,60 m en façade latérale, avec les logos du bailleur, de l’UNICEF et du partenaire, y compris toutes les sujétions de fixation, de mise en place et d’alignement.</t>
  </si>
  <si>
    <t>Béton cyclopéen dosé à 250 kg/m³ d'épaisseur 15cm et de 40 cm de large pour la fondation du mur d'intimité</t>
  </si>
  <si>
    <t>Dalle sur fosse en béton armé dosé 350 kg/m³ (y compris 2 dalles amovibles) /ép. 10cm, avec barres de 12 (TN+30cm)</t>
  </si>
  <si>
    <t>Béton armé pour poteaux dosé à 350 kg/m³ de 20x20cm en HA 12mm y compris les poteaux de la douche de 20cm x 20cm</t>
  </si>
  <si>
    <t>N°</t>
  </si>
  <si>
    <t>Désignation</t>
  </si>
  <si>
    <t>Unité</t>
  </si>
  <si>
    <t>Qté</t>
  </si>
  <si>
    <t>PU</t>
  </si>
  <si>
    <t>PT</t>
  </si>
  <si>
    <t>Description</t>
  </si>
  <si>
    <t>0.0</t>
  </si>
  <si>
    <t>INSTALLATION ET REPLI CHANTIER</t>
  </si>
  <si>
    <t>0.1</t>
  </si>
  <si>
    <t>0.2</t>
  </si>
  <si>
    <t>Repli de chantier (démontage des installation, nettoyage du site, démobilisation du personnel etc..)</t>
  </si>
  <si>
    <t>SOUS - TOTAL 0.0 INSTALLATION ET REPLI CHANTIER</t>
  </si>
  <si>
    <t>Ce prix rémunère forfaitairement l’installation complète du chantier, incluant l’amenée du matériel, la mise en place des abris et dépôts, la préparation du terrain ainsi que l’ensemble des sujétions nécessaires à la bonne exécution des travaux</t>
  </si>
  <si>
    <t>Installation chantier  (Amené de matériels, construction d'abris de chantier, dépôt, préparation du terrain etc…)</t>
  </si>
  <si>
    <t>Ce prix rémunère le repli complet de chantier, incluant le démontage des installations provisoires, l’évacuation des équipements et matériaux, le nettoyage et la remise en état du site, ainsi que la démobilisation du personnel, y compris toutes sujétions.</t>
  </si>
  <si>
    <t>Fourniture et pose PVC et accessoires pour évacuation des EU vers puits perdant</t>
  </si>
  <si>
    <t>Remblai de retour compacté sous dalle de sol</t>
  </si>
  <si>
    <r>
      <t>m</t>
    </r>
    <r>
      <rPr>
        <vertAlign val="superscript"/>
        <sz val="11"/>
        <rFont val="Arial"/>
        <family val="2"/>
      </rPr>
      <t>2</t>
    </r>
  </si>
  <si>
    <t>Fouilles de fondations profondeurs 0,55m &amp; 1,55m</t>
  </si>
  <si>
    <t>Fondation en moellon de 40 × 90 cm</t>
  </si>
  <si>
    <t>Parois de fosse en maçonnerie de briques cuites (ép. 15 cm)</t>
  </si>
  <si>
    <t>Fourniture et pose du mortier de ciment pour l’enduit intérieur de la fosse (dosé à 250 kg/m³)</t>
  </si>
  <si>
    <t>Couche d’enduit primaire bitumineux</t>
  </si>
  <si>
    <t>Fourniture et pose de la feuille de visqueen</t>
  </si>
  <si>
    <t>Radier en béton armé dosé à 350 kg/m³ (ép. 10 cm)</t>
  </si>
  <si>
    <t>Construction des rampes d’accès et des marches, y compris toutes sujétions d’exécution</t>
  </si>
  <si>
    <t>2.15</t>
  </si>
  <si>
    <t>Maçonnerie en brique cuite de 15×15×30 cm pour les murs extérieurs du bâtiment, rejointoyée avec du ciment gris</t>
  </si>
  <si>
    <t>Trappes de fosses en fonte de section 60×60 cm</t>
  </si>
  <si>
    <t>Mains courantes / supports en acier pour les personnes à mobilité réduite</t>
  </si>
  <si>
    <t>m</t>
  </si>
  <si>
    <t>Faïences en grès cérame 30×60 cm pour le revêtement mural</t>
  </si>
  <si>
    <t>Carreaux en grès cérame 60×60 cm anti-dérapant pour le revêtement du sol</t>
  </si>
  <si>
    <t>3.7</t>
  </si>
  <si>
    <t>3.8</t>
  </si>
  <si>
    <t>Fourniture et pose d’une ferme en madrier 5 × 15 cm</t>
  </si>
  <si>
    <t>Fourniture et pose des pannes en bois en chevrons 5 × 5 cm</t>
  </si>
  <si>
    <t>Couverture en tôle ondulée galvanisée BG28 pré-peinte, avec toutes sujétions d’exécution</t>
  </si>
  <si>
    <t>Planche de rive de 3 cm d’épaisseur, traitée et peinte, posée sur toute la longueur</t>
  </si>
  <si>
    <t>Fourniture et pose de la gouttière métallique en acier, y compris tous les accessoires</t>
  </si>
  <si>
    <t>Descentes d’eau en PVC Ø110, y compris toutes sujétions d’exécution</t>
  </si>
  <si>
    <t>Regards couverts (50×50 cm) EU pour l’évacuation des eaux usée</t>
  </si>
  <si>
    <t>5.6</t>
  </si>
  <si>
    <t>5.7</t>
  </si>
  <si>
    <t>Fourniture et pose de tuyaux PPR PN20 DN32 pour l’adduction et la distribution intérieure d’eau froide, y compris accessoires</t>
  </si>
  <si>
    <t>F et P de lavabos complets (robinetterie et accessoires compris)</t>
  </si>
  <si>
    <t>F et P accessoires de douches (pommeau, accessoires de douche et dispositifs PMR)</t>
  </si>
  <si>
    <t xml:space="preserve">F et P Portes métalliques pleines à simple battant (dimension 90x210), avec grillage supérieur, serrure, y compris la finition ainsi que toutes sujétions de pose. </t>
  </si>
  <si>
    <t>Aménagement des orifices de défécation avec des dalles SanPlat et condamnation du second trou de chaque cabine, conformément aux spécifications  (y compris accessoires PMR) techniques</t>
  </si>
  <si>
    <t>SUPERSTRUCTURES - MACONNERIE - ENDUITS - REVÊTEMENTS</t>
  </si>
  <si>
    <t>Ce prix rémunère la fourniture et la pose des faïences en grès cérame de format 30 × 60 cm pour le revêtement mural, y compris la préparation des surfaces, l’application de la colle adaptée, les coupes, les alignements, les joints, le nettoyage final et toutes les sujétions nécessaires à la parfaite exécution des travaux.</t>
  </si>
  <si>
    <t>Ce prix rémunère la fourniture et la pose des carreaux en grès cérame 60 × 60 cm anti-dérapants pour le revêtement du sol, y compris la préparation du support, l’application de la colle, les découpes, l’alignement, les joints, le nettoyage final ainsi que toutes les sujétions nécessaires à la parfaite exécution des travaux.</t>
  </si>
  <si>
    <t>Ce prix rémunère les fouilles de fondations exécutées à des profondeurs de 0,55 m et 1,55 m, incluant l’excavation manuelle ou mécanique, l’évacuation ou le stockage temporaire des déblais, le profilage des parois, la mise en conformité des niveaux, ainsi que toutes les sujétions nécessaires à la parfaite exécution des travaux.</t>
  </si>
  <si>
    <t>Ce prix rémunère le remblai de retour sous dalle de sol, exécuté avec des matériaux appropriés, mis en place en couches successives régulièrement arrosées, damées et compactées afin d’obtenir une assise stable et homogène. Le prix comprend également toutes les sujétions de réglage, de nivellement et de mise en conformité nécessaires à la parfaite exécution des travaux.</t>
  </si>
  <si>
    <t>Ce prix rémunère la fourniture et la mise en œuvre du béton de propreté dosé à 250 kg/m³ sous les fondations en moellons, incluant le nettoyage et la préparation du fond de fouille, l’arasement, le coffrage éventuel, la mise en place du béton, le tirage, le dressage et le curetage, ainsi que toutes les sujétions nécessaires à la parfaite exécution des travaux.</t>
  </si>
  <si>
    <t>Ce prix rémunère la fourniture et la mise en œuvre d’une fondation en moellons de dimensions 40 × 90 cm, comprenant l’excavation, l’approvisionnement, le maçonnage, le calage, le nivellement et toutes les sujétions nécessaires à la parfaite exécution selon les règles de l’art.</t>
  </si>
  <si>
    <t>Ce prix rémunère la fourniture et la pose des parois de fosse en briques cuites, épaisseur 15 cm, y compris le montage, les joints, l’alignement, le dressage, les échafaudages, l’approvisionnement et toutes sujétions de main-d’œuvre et matériel.</t>
  </si>
  <si>
    <t>Ce prix rémunère la fourniture et la mise en place des colonnes en béton armé de section 15 × 15 cm, comprenant l’acier HA, le coffrage, le coulage, le décoffrage et toutes sujétions nécessaires à la parfaite exécution.</t>
  </si>
  <si>
    <t>Ce prix rémunère la fourniture et l’exécution de la poutre haute de fosse en béton armé de section 15 × 15 cm, incluant coffrage, ferraillage, coulage, cure du béton et toutes sujétions d’alignement et de fixation</t>
  </si>
  <si>
    <t>Ce prix rémunère la fourniture et l’application du mortier de ciment dosé à 250 kg/m³ pour l’enduit intérieur de la fosse, comprenant dressage, lissage, préparation des supports et toutes sujétions nécessaires.</t>
  </si>
  <si>
    <t>Ce prix rémunère la fourniture et l’application d’une couche d’enduit primaire bitumineux sur les surfaces spécifiées, incluant la préparation du support, le nettoyage, l’application uniforme et toutes sujétions.</t>
  </si>
  <si>
    <t>Ce prix rémunère la mise en place du remblai de retour sous dalle de sol, y compris transport, épandage, arrosage, compactage en couches successives et toutes sujétions nécessaires pour obtenir la portance exigée.</t>
  </si>
  <si>
    <t>Ce prix rémunère la fourniture et la pose de la feuille de visqueen comme barrière anti-humidité sous dalle, incluant découpe, positionnement, chevauchements, fixation et toutes sujétions.</t>
  </si>
  <si>
    <t>Ce prix rémunère la fourniture et la mise en œuvre du béton de propreté d’épaisseur 5 cm sous le radier, incluant nivellement, coulage, dressage et toutes sujétions nécessaires.</t>
  </si>
  <si>
    <t>Ce prix rémunère la fourniture et l’exécution du radier en béton armé dosé à 350 kg/m³, épaisseur 10 cm, comprenant coffrage, ferraillage, coulage, cure et toutes sujétions.</t>
  </si>
  <si>
    <t>Ce prix rémunère la fourniture et la mise en œuvre d’une dalle de sol en béton armé de 10 cm d’épaisseur, incluant le ferraillage, le coulage, le lissage au ciment, la cure et toutes sujétions nécessaires à la parfaite finition.</t>
  </si>
  <si>
    <t>Ce prix rémunère la fourniture et l’exécution des fûts de colonnes 40 × 40 cm en béton armé pour le muret de séparation, y compris coffrages, aciers, coulage, alignement et toutes sujétions nécessaires.</t>
  </si>
  <si>
    <t>Ce prix rémunère la fourniture et la pose des poutres de couronnement 40 × 10 cm en béton armé, incluant ferraillage, coffrage, coulage, cure du béton et sujétions de mise en œuvre.</t>
  </si>
  <si>
    <t>Ce prix rémunère la construction des rampes d’accès et des marches, comprenant les fouilles éventuelles, le coffrage, le ferraillage, le béton, les revêtements, les réglages de pente et toutes sujétions nécessaires à une exécution complète et conforme.</t>
  </si>
  <si>
    <t>Ce prix rémunère la fourniture et la mise en œuvre de la maçonnerie en briques cuites de dimensions 15 × 15 × 30 cm pour les murs extérieurs du bâtiment, y compris le montage à joints croisés, le rejointoiement complet au mortier de ciment gris, les coupes, alignements, réglages, levages et toutes sujétions nécessaires à la parfaite réalisation des ouvrages.</t>
  </si>
  <si>
    <t>Ce prix rémunère la fourniture et la mise en œuvre des colonnes en béton armé de section 15 × 15 cm, y compris le coffrage, le ferraillage conforme aux plans, le béton dosé selon les spécifications, la vibration, le décoffrage et toutes sujétions nécessaires pour garantir la stabilité et la durabilité de l’ouvrage.</t>
  </si>
  <si>
    <t>Ce prix rémunère la fourniture et la mise en œuvre des poutres en béton armé de section 15 × 15 cm, incluant la préparation des coffrages, la pose des armatures, le coulage du béton, la vibration, le décoffrage, ainsi que toutes sujétions de manutention, d’étaiement et de finition.</t>
  </si>
  <si>
    <t>Ce prix rémunère la fourniture et l’application du mortier de ciment destiné au crépissage des éléments en béton armé (poteaux, poutres, chaînages), y compris la préparation des surfaces, l’application en couche régulière, le dressage, le lissage et toutes sujétions nécessaires à une finition propre et durable.</t>
  </si>
  <si>
    <t>Ce prix rémunère la fourniture et la pose de trappes en fonte de dimensions 60 × 60 cm pour la fermeture des fosses, y compris les cadres d’appui, la fixation, l’étanchéité périphérique et toutes les sujétions nécessaires à une installation sécurisée et durable.</t>
  </si>
  <si>
    <t>Ce prix rémunère la fourniture et l’installation de mains courantes ou supports en acier destinés à faciliter l’accessibilité des personnes à mobilité réduite, y compris les fixations, ancrages, traitements anticorrosion, réglages, alignements et l’ensemble des sujétions nécessaires pour garantir robustesse et sécurité</t>
  </si>
  <si>
    <t>Ce prix rémunère la fourniture et la pose de faïences en grès cérame de dimensions 30 × 60 cm pour le revêtement des parois, y compris la préparation des supports, le calepinage, le collage, les coupes, les joints hydrofuges et toutes sujétions nécessaires pour obtenir une surface plane, durable et facilement nettoyable.</t>
  </si>
  <si>
    <t>Ce prix rémunère la fourniture et la pose de carreaux en grès cérame 60 × 60 cm antidérapants, incluant le nivellement du support, le calepinage, le collage, les coupes, la réalisation des joints (hydrofuges si nécessaire), et toutes les sujétions indispensables pour assurer un sol résistant, sécurisé et durable.</t>
  </si>
  <si>
    <t>Ce prix rémunère la fourniture et la pose d’une ferme réalisée en madrier de section 5 × 15 cm, y compris toutes les sujétions de taille, d’assemblage, de fixation, de traitement préventif du bois et de mise en œuvre complète conformément aux plans et aux règles de l’art.</t>
  </si>
  <si>
    <t>Ce prix rémunère la fourniture et la pose de pannes en bois constituées de chevrons de section 5 × 5 cm, y compris le traitement du bois avant montage, les découpes, la fixation sur la charpente et toutes sujétions nécessaires à la parfaite exécution.</t>
  </si>
  <si>
    <t>Ce prix rémunère la fourniture et la pose de la couverture en tôle ondulée galvanisée BG28 pré-peinte, incluant la pose, le chevauchement, la fixation mécanique, l’étanchéité, les accessoires nécessaires et toutes sujétions d’exécution conformes aux normes.</t>
  </si>
  <si>
    <t>Ce prix rémunère la fourniture, le traitement, la peinture et la pose de la planche de rive d’épaisseur 3 cm, installée sur toute la longueur de la toiture, y compris toutes les sujétions d’ajustement, de fixation et de finition.</t>
  </si>
  <si>
    <t>Ce prix rémunère la fourniture et la pose de la gouttière métallique en acier avec tous ses accessoires (crochets, jonctions, naissances, embouts), y compris la fixation, l’étanchéité, l’alignement et toutes les sujétions de mise en œuvre.</t>
  </si>
  <si>
    <t>Ce prix rémunère la fourniture et la pose des descentes d’eau en PVC Ø110, y compris les colliers de fixation, les raccords, les accessoires, la mise en place, l’étanchéité des jonctions et toutes les sujétions d’exécution</t>
  </si>
  <si>
    <t>Ce prix rémunère la fourniture et la mise en place de regards couverts de dimensions 50 × 50 cm destinés à l’évacuation des eaux usées, incluant la fouille, la mise à niveau, le raccordement, le scellement, la couverture, ainsi que toutes les sujétions nécessaires à la parfaite exécution des travaux.</t>
  </si>
  <si>
    <t>Ce prix rémunère la fourniture et la pose de conduites en PVC et de l’ensemble des accessoires nécessaires pour l’évacuation des eaux usées vers un puits perdu, incluant le terrassement, la pose en tranchée, les pentes réglementaires, les raccordements, les essais d’étanchéité et toutes sujétions d’exécution.</t>
  </si>
  <si>
    <t>Ce prix rémunère la fourniture et la pose de la colonne de ventilation en PVC Ø110 PN6, incluant les supports et accessoires de fixation, le treillis anti-insectes conforme aux plans, le percement, le scellement et toutes sujétions pour assurer une ventilation conforme du système.</t>
  </si>
  <si>
    <t>Ce prix rémunère la fourniture et la mise en place des dalles SanPlat pour les orifices de défécation, ainsi que la condamnation du second trou de chaque cabine conformément aux spécifications techniques, incluant les accessoires PMR, le scellement, l’ajustement et toutes sujétions nécessaires</t>
  </si>
  <si>
    <t>Ce prix rémunère la fourniture et la pose de lavabos complets, incluant la robinetterie, les siphons, les fixations, les accessoires, les raccordements à l’alimentation et à l’évacuation, ainsi que toutes sujétions nécessaires pour leur mise en service.</t>
  </si>
  <si>
    <t>Ce prix rémunère la fourniture et la pose de tuyaux en PPR PN20 DN32 pour l’adduction et la distribution d’eau froide, incluant les raccords, soudures, fixations, essais de pression, mise en charge et toutes sujétions nécessaires à la parfaite exécution.</t>
  </si>
  <si>
    <t>Ce prix rémunère la fourniture et la pose des accessoires complets de douche, incluant pommeau, flexible, support, robinetterie, ainsi que les dispositifs adaptés aux personnes à mobilité réduite (PMR), avec toutes sujétions de fixation, de raccordement et de mise en service.</t>
  </si>
  <si>
    <t>Ce prix rémunère la fourniture et la pose de portes métalliques pleines à simple battant de dimensions 90 × 210 cm, comprenant un grillage supérieur d’aération, une serrure complète et tous les accessoires nécessaires. Le prix inclut également la préparation des supports, les travaux de fixation, les ajustements, la finition (ponçage, apprêt, peinture) ainsi que l’ensemble des sujétions requises pour une installation parfaitement fonctionnelle et conforme aux standards.</t>
  </si>
  <si>
    <t>Fouilles de fondations</t>
  </si>
  <si>
    <t>Débroussaillage, enlèvement de la terre végétale dans l'emprise des travaux, nivellement de l'assiette</t>
  </si>
  <si>
    <t>Fouilles en trous et rigole</t>
  </si>
  <si>
    <t>FOSSE À PLACENTA</t>
  </si>
  <si>
    <t>Fouilles en excavation</t>
  </si>
  <si>
    <t>Remblais de retour compacté</t>
  </si>
  <si>
    <t>Béton de propreté, épaisseur 5 cm, dosé à 150 kg/m³</t>
  </si>
  <si>
    <t>Parois en maçonnerie de briques cuites, épaisseur 30 cm, hauteur 80 cm, avec base d’appui en surface</t>
  </si>
  <si>
    <t>Parois en tôle ondulée d’acier pour la consolidation de la fosse, hauteur 150 cm + ancrage de 20 cm</t>
  </si>
  <si>
    <t>Poutre de couronnement 15×10 cm en béton armé dosé à 350 kg/m³</t>
  </si>
  <si>
    <t>Dalle de couverture en béton armé, épaisseur 12 cm, dosé à 350 kg/m³, y compris dalle amovible</t>
  </si>
  <si>
    <t>Crépissage intérieur de la fosse au mortier dosé à 150 kg/m³, épaisseur 3 cm</t>
  </si>
  <si>
    <t>Canal de drainage</t>
  </si>
  <si>
    <t>1.5</t>
  </si>
  <si>
    <t>1.6</t>
  </si>
  <si>
    <t>1.7</t>
  </si>
  <si>
    <t>1.8</t>
  </si>
  <si>
    <t>1.9</t>
  </si>
  <si>
    <t>1.10</t>
  </si>
  <si>
    <t>SOUS - TOTAL 1.0 - FOSSE À PLACENTA</t>
  </si>
  <si>
    <t>FOSSE À OBJETS TRANCHANTS</t>
  </si>
  <si>
    <t>Radier en béton armé, épaisseur 10 cm, dosé à 350 kg/m³</t>
  </si>
  <si>
    <t>Parois en maçonnerie de briques cuites, épaisseur 15 cm</t>
  </si>
  <si>
    <t>Poutre de couronnement 15 × 10 cm en béton armé, dosé à 350 kg/m³</t>
  </si>
  <si>
    <t>Dalle de couverture en béton armé, épaisseur 12 cm, dosé à 350 kg/m³</t>
  </si>
  <si>
    <t>Tuyau de remplissage Ø110 mm avec bouchon</t>
  </si>
  <si>
    <t>SOUS - TOTAL 2.0 - FOSSE À OBJETS TRANCHANTS</t>
  </si>
  <si>
    <t>FOSSE À CENDRES</t>
  </si>
  <si>
    <t>SOUS-TOTAL 3.0 - FOSSE À CENDRES</t>
  </si>
  <si>
    <t>Parois en tôle ondulée d’acier, hauteur 150 cm, pour consolidation de fosse</t>
  </si>
  <si>
    <t>Parois en maçonnerie de briques cuites, épaisseur 30 cm</t>
  </si>
  <si>
    <t>Crépissage intérieur étanche, épaisseur 3 cm, mortier dosé à 150 kg/m³</t>
  </si>
  <si>
    <t>Dalle de couverture en béton armé, épaisseur 12 cm, dosée à 350 kg/m³</t>
  </si>
  <si>
    <t>INCINÉRATEUR DE MONTFORT 8A</t>
  </si>
  <si>
    <t>SOUS-TOTAL 4.0 - INCINÉRATEUR DE MONTFORT 8A</t>
  </si>
  <si>
    <t>4.7</t>
  </si>
  <si>
    <t>4.8</t>
  </si>
  <si>
    <t>4.9</t>
  </si>
  <si>
    <t>4.10</t>
  </si>
  <si>
    <t>Béton de propreté e = 5 cm dosé à 150 kg/m³</t>
  </si>
  <si>
    <t>Radier en béton armé dosé à 300 kg/m³, épaisseur 15 cm</t>
  </si>
  <si>
    <t>Lit de maçonnerie en briques réfractaires au-dessus du radier, épaisseur 15 cm (briques liées avec mortier réfractaire)</t>
  </si>
  <si>
    <t>Parois d’élévation extérieure en maçonnerie de briques cuites, épaisseur 15 cm</t>
  </si>
  <si>
    <t>Parois d’élévation intérieure en briques réfractaires, épaisseur 15 cm (briques liées avec mortier réfractaire)</t>
  </si>
  <si>
    <t>Cadre supérieur métallique avec porte de chargement, base de la cheminée, y compris peinture résistante aux hautes températures, accessoires et toutes sujétions d’exécution</t>
  </si>
  <si>
    <t>Cendrier / porte métallique avec sa grille, peinture résistante aux hautes températures, accessoires et toutes sujétions d’exécution</t>
  </si>
  <si>
    <t>Tuyau de cheminée métallique D150 avec son chapeau, peinture résistante aux hautes températures, accessoires et toutes sujétions d’exécution, hauteur 1,50 m</t>
  </si>
  <si>
    <t>Étagère métallique pour le stockage du matériau de combustion</t>
  </si>
  <si>
    <t>ESPACE ZONE DES DÉCHETS</t>
  </si>
  <si>
    <t>Béton de propreté pour fondations et collecteur de contour – épaisseur 5 cm</t>
  </si>
  <si>
    <t>Socles 40×40 cm en béton armé C20/25 (y compris mortier de calage pour platines en pied de poteaux)</t>
  </si>
  <si>
    <t>Radier collecteur de contour en béton armé dosé à 300 kg/m³ – épaisseur 9 cm</t>
  </si>
  <si>
    <t>Parois du collecteur de contour en maçonnerie – épaisseur 10 cm</t>
  </si>
  <si>
    <t>PRÉPARATION DU TERRAIN &amp; GROS ŒUVRE</t>
  </si>
  <si>
    <t>STRUCTURE EN BOIS ET MÉTALLIQUE</t>
  </si>
  <si>
    <t>Fourniture et pose des éléments d’assemblage (platines, brides, échantignoles, tiges d'ancrage, bâton de soudure, etc.)</t>
  </si>
  <si>
    <t>Fourniture et pose de garde-corps (clôture grillagée), y compris portillon (TCAR 40×2,5)</t>
  </si>
  <si>
    <t>Fourniture et pose du treillis de poule sur garde-corps (clôture grillagée), y compris toutes sujétions d’exécution</t>
  </si>
  <si>
    <t>Couche de peinture anti-rouille sur les éléments métalliques, y compris préparation de la surface</t>
  </si>
  <si>
    <t>Couche de peinture glycérophtalique sur la structure métallique visible, y compris préparation de la surface</t>
  </si>
  <si>
    <t>5.18</t>
  </si>
  <si>
    <t>5.19</t>
  </si>
  <si>
    <t>SOUS - TOTAL 5.0 - ESPACE ZONE DES DÉCHETS</t>
  </si>
  <si>
    <t>Canalisation PVC Ø110 mm PN 6, hauteur 2,50 m, pour tuyau d’aération avec moustiquaire, y compris accessoires</t>
  </si>
  <si>
    <t>Ce prix rémunère l’ensemble des travaux de fouilles en excavation nécessaires à la réalisation des ouvrages, comprenant l’ouverture des tranchées ou fosses aux dimensions prévues, l’extraction et le déplacement des terres, ainsi que toutes les sujétions liées à la nature du sol, aux accès et à la mise en sécurité du chantier, y compris toutes les sujétions.</t>
  </si>
  <si>
    <t>Ce prix rémunère la fourniture, le transport, la mise en place, le nivellement et le compactage du remblai de retour, exécuté par couches successives conformément aux règles de l’art, y compris toutes les sujétions.</t>
  </si>
  <si>
    <t>Ce prix rémunère la fourniture et la mise en œuvre du béton de propreté dosé à 150 kg/m³ sur 5 cm d’épaisseur, servant de couche de base pour les ouvrages en béton, y compris toutes les sujétions</t>
  </si>
  <si>
    <t>Ce prix rémunère la fourniture et la mise en place des parois en briques cuites d’une épaisseur de 30 cm et d’une hauteur de 80 cm, y compris le mortier, le dressage, l’alignement, la base d’appui et toutes les sujétions.</t>
  </si>
  <si>
    <t>Ce prix rémunère la fourniture et la pose de parois en tôle ondulée d’acier pour la consolidation de la fosse, posées sur 150 cm de hauteur avec ancrage de 20 cm, y compris toutes les sujétions de fixation, de sécurité et d’ajustement.</t>
  </si>
  <si>
    <t>Ce prix rémunère la fourniture, le coffrage, le ferraillage et la mise en œuvre de la poutre de couronnement 15 × 10 cm en béton armé dosé à 350 kg/m³, y compris toutes les sujétions d’exécution.</t>
  </si>
  <si>
    <t>Ce prix rémunère la fourniture et la réalisation de la dalle de couverture en béton armé de 12 cm d’épaisseur, dosé à 350 kg/m³, y compris la fabrication et la pose d’une dalle amovible, y compris toutes les sujétions liées au coffrage, ferraillage et coulage.</t>
  </si>
  <si>
    <t>Ce prix rémunère la fourniture et l’application du mortier dosé à 150 kg/m³ pour le crépissage intérieur de la fosse sur 3 cm d’épaisseur, y compris toutes les sujétions.</t>
  </si>
  <si>
    <t>Ce prix rémunère l’exécution du canal de drainage destiné à l’évacuation des eaux, comprenant terrassement, formation du canal, ajustements et finitions, y compris toutes les sujétions nécessaires.</t>
  </si>
  <si>
    <t>Ce prix rémunère la fourniture et la pose de la canalisation PVC Ø110 mm PN6 de 2,50 m de hauteur destinée à l’aération, y compris les accessoires de fixation, la moustiquaire anti-insectes et toutes les sujétions de montage.</t>
  </si>
  <si>
    <t>Ce prix rémunère l’exécution complète des fouilles en excavation nécessaires à la réalisation de l’ouvrage, conformément aux plans et profondeurs spécifiés, comprenant le traçage, l’extraction, l’évacuation ou le stockage des déblais, ainsi que toutes les sujétions d’exécution, sans exception ni réserve.</t>
  </si>
  <si>
    <t>Ce prix rémunère la fourniture et la mise en œuvre d’un béton de propreté dosé à 150 kg/m³, d’une épaisseur de 5 cm, appliqué sous les éléments structuraux, incluant la préparation du support, le réglage, la mise à niveau et toutes les sujétions d’exécution.</t>
  </si>
  <si>
    <t>Ce prix rémunère la fourniture et l’exécution d’un radier en béton armé dosé à 350 kg/m³, d’une épaisseur de 10 cm, comprenant la pose des armatures, le coffrage, la vibration, le coulage, le cure du béton, ainsi que toutes les sujétions nécessaires à la parfaite exécution des travaux.</t>
  </si>
  <si>
    <t>Ce prix rémunère la fourniture et la mise en œuvre de parois en maçonnerie de briques cuites d’une épaisseur de 15 cm, avec mortier approprié, y compris l’élévation, l’alignement, le dressage, le rejointoiement, la protection pendant séchage et toutes les sujétions d’exécution.</t>
  </si>
  <si>
    <t>Ce prix rémunère la fourniture et la réalisation d’une poutre de couronnement en béton armé, dimension 15 × 10 cm, dosée à 350 kg/m³, incluant coffrage, ferraillage, coulage, vibration, cure, décoffrage et toutes les sujétions d’exécution.</t>
  </si>
  <si>
    <t>Ce prix rémunère la fourniture et la mise en œuvre d’une dalle de couverture en béton armé dosée à 350 kg/m³, d’une épaisseur de 12 cm, comprenant la dalle amovible lorsque requise, le coffrage, le ferraillage, le coulage, la finition, la cure et toutes les sujétions nécessaires.</t>
  </si>
  <si>
    <t>Ce prix rémunère la fourniture et la mise en place du remblai de retour autour et sous les ouvrages, réalisé avec matériaux appropriés, étalé en couches successives avec arrosage, compactage et vérification de la portance, y compris toutes les sujétions d’exécution.</t>
  </si>
  <si>
    <t>Ce prix rémunère la fourniture et la pose d’un tuyau de remplissage en PVC Ø110 mm avec bouchon, comprenant la découpe, l’adaptation, le scellement, les accessoires de fixation, l’étanchéité et toutes les sujétions nécessaires à la parfaite exécution des travaux.</t>
  </si>
  <si>
    <t>Ce prix rémunère l’exécution complète des fouilles en excavation conformément aux plans, incluant le traçage, l’extraction, le dressage des parois, l’évacuation ou le stockage des déblais, la protection des fouilles, la manutention et toutes les sujétions nécessaires à la parfaite exécution des travaux.</t>
  </si>
  <si>
    <t>Ce prix rémunère la fourniture et la mise en œuvre d’un béton de propreté dosé à 150 kg/m³, d’une épaisseur de 5 cm, posé sous les éléments structuraux pour assurer un support propre et stable, comprenant la préparation du terrain, le réglage, la mise en niveau et toutes les sujétions d’exécution.</t>
  </si>
  <si>
    <t>Ce prix rémunère la fourniture et la pose de parois en tôle ondulée d’acier d’une hauteur de 150 cm pour la consolidation de la fosse, incluant la découpe, l’ancrage (minimum 20 cm), la mise en forme, la fixation, la protection anticorrosion éventuelle et toutes les sujétions d’exécution.</t>
  </si>
  <si>
    <t>Ce prix rémunère la fourniture et la mise en œuvre de parois en maçonnerie de briques cuites d’une épaisseur de 30 cm, comprenant le mortier, l’élévation, l’alignement, le dressage, le rejointoiement, la protection pendant prise, ainsi que toutes les sujétions nécessaires à l’exécution.</t>
  </si>
  <si>
    <t>Ce prix rémunère la fourniture et l’application d’un crépissage intérieur étanche d’une épaisseur de 3 cm, réalisé avec un mortier dosé à 150 kg/m³, incluant le gobetis, les couches successives, le lissage, le serrage, les reprises locales, la cure, ainsi que toutes les sujétions d’exécution.</t>
  </si>
  <si>
    <t>Ce prix rémunère la fourniture et l’exécution d’une poutre de couronnement en béton armé, dimension 15 × 10 cm, dosée à 350 kg/m³, incluant coffrage, ferraillage, coulage, vibration, cure, décoffrage et toutes les sujétions nécessaires à la parfaite exécution des travaux.</t>
  </si>
  <si>
    <t>Ce prix rémunère la fourniture et la mise en œuvre d’une dalle de couverture en béton armé ép. 12 cm dosée à 350 kg/m³, y compris la partie amovible lorsqu’elle est prévue, le coffrage, les armatures, le coulage, la vibration, la finition, la cure et toutes les sujétions d’exécution.</t>
  </si>
  <si>
    <t>Ce prix rémunère la fourniture, la mise en place et le compactage du remblai de retour autour et sous les ouvrages, effectué par couches successives arrosées et damées pour assurer la portance requise, incluant dressage, nivellement et toutes les sujétions d’exécution.</t>
  </si>
  <si>
    <t>Ce prix rémunère l’exécution complète des fouilles de fondations conformément aux plans, incluant le piquetage, l’ouverture des tranchées, l’extraction et la manutention des déblais, la mise à niveau du fond de fouille, la protection des parois et toutes les sujétions nécessaires à la parfaite exécution des travaux.</t>
  </si>
  <si>
    <t>Ce prix rémunère la fourniture et la mise en œuvre d’un béton de propreté dosé à 150 kg/m³, d’une épaisseur de 5 cm, appliqué sous les fondations afin d’assurer un support propre et stabilisé, comprenant le réglage, la mise à niveau, la cure éventuelle et toutes les sujétions d’exécution</t>
  </si>
  <si>
    <t>Ce prix rémunère la fourniture et la mise en œuvre d’un radier en béton armé dosé à 300 kg/m³ et d’une épaisseur de 15 cm, incluant coffrage, ferraillage, coulage, vibration, cure, décoffrage, réglages et toutes les sujétions nécessaires à la parfaite exécution des travaux.</t>
  </si>
  <si>
    <t>Ce prix rémunère la fourniture et la pose d’un lit de maçonnerie en briques réfractaires d’une épaisseur de 15 cm, lié au mortier réfractaire, installé directement au-dessus du radier pour résister aux hautes températures, incluant dressage, alignement, rejointoiement et toutes les sujétions d’exécution.</t>
  </si>
  <si>
    <t>Ce prix rémunère la fourniture et la mise en œuvre de parois d’élévation en briques cuites d’une épaisseur de 15 cm, incluant le mortier, l’élévation, l’alignement, le dressage, le rejointoiement, la protection durant la prise et toutes les sujétions d’exécution.</t>
  </si>
  <si>
    <t>Ce prix rémunère la fourniture et la pose de briques réfractaires pour la réalisation des parois intérieures, d’une épaisseur de 15 cm, liées au mortier réfractaire, incluant le dressage, l’alignement, la protection thermique appropriée et toutes les sujétions nécessaires.</t>
  </si>
  <si>
    <t>Ce prix rémunère la fourniture et la pose du cadre supérieur métallique de l’incinérateur, incluant la porte de chargement et la base de la cheminée, avec peinture résistante aux hautes températures, ferrures, charnières, dispositifs de verrouillage, réglages et toutes sujétions d’exécution.</t>
  </si>
  <si>
    <t>Ce prix rémunère la fourniture et la pose du cendrier métallique complet avec sa grille interne, équipé d’une porte peinte avec peinture haute température, incluant les accessoires, fixations, ajustements et toutes sujétions de mise en œuvre.</t>
  </si>
  <si>
    <t>Ce prix rémunère la fourniture et l’installation d’un tuyau métallique de cheminée de diamètre 150 mm et d’une hauteur de 1,50 m, comprenant son chapeau anti-pluie, la peinture résistante aux hautes températures, les brides, colliers, fixations et toutes sujétions d’exécution.</t>
  </si>
  <si>
    <t>Ce prix rémunère la fourniture et la pose d’une étagère métallique destinée au stockage du combustible de l’incinérateur, incluant structure, supports, fixations, mise en place, protection anticorrosion éventuelle et toutes sujétions nécessaires à la parfaite exécution des travaux.</t>
  </si>
  <si>
    <t>Ce prix rémunère l’ensemble des travaux de préparation du site, incluant le débroussaillage, l’enlèvement de la terre végétale dans toute l’emprise des ouvrages, le décapage de surface, le nivellement de l’assiette, l’évacuation éventuelle des matériaux et toutes les sujétions nécessaires à la parfaite exécution des travaux.</t>
  </si>
  <si>
    <t>Ce prix rémunère la réalisation complète des fouilles en trous et en rigoles conformément aux plans, incluant le traçage, l’excavation, la manutention et l’évacuation des déblais, le dressage du fond de fouille, la protection éventuelle des parois et toutes les sujétions d’exécution.</t>
  </si>
  <si>
    <t>Ce prix rémunère la fourniture et la mise en œuvre d’un béton de propreté d’une épaisseur de 5 cm sous les fondations et sous le collecteur de contour, incluant la préparation du support, la mise à niveau, la cure éventuelle et toutes les sujétions nécessaires à la parfaite exécution.</t>
  </si>
  <si>
    <t>Ce prix rémunère la réalisation de socles en béton armé de dimension 40 × 40 cm, dosés C20/25, incluant le coffrage, le ferraillage, le coulage, le mortier de calage pour la pose des platines en pied de poteaux, l’alignement, le réglage et toutes les sujétions d’exécution.</t>
  </si>
  <si>
    <t>Ce prix rémunère la fourniture et l’exécution d’un radier du collecteur de contour en béton armé dosé à 300 kg/m³ et d’une épaisseur de 9 cm, comprenant coffrage, armatures, coulage, vibration, cure, décoffrage et toutes les sujétions nécessaires à une mise en œuvre conforme aux règles de l’art.</t>
  </si>
  <si>
    <t>Ce prix rémunère la fourniture et la mise en œuvre de parois en maçonnerie du collecteur de contour d’une épaisseur de 10 cm, incluant la pose des briques ou blocs, le mortier, l’élévation, le dressage, l’alignement, le rejointoiement, ainsi que toutes les sujétions d’exécution</t>
  </si>
  <si>
    <t>Ce prix rémunère la fourniture et la pose de tous les éléments d’assemblage nécessaires, tels que platines, brides, échantignoles, tiges d’ancrage, baguettes ou bâtons de soudure et accessoires divers, incluant la découpe, la mise en place, la fixation, les réglages, les soudures, le contrôle d’alignement, ainsi que toutes les sujétions d’exécution.</t>
  </si>
  <si>
    <t>Ce prix rémunère la fourniture et la pose d’un garde-corps composé d’une clôture grillagée et d’un portillon de type TCAR 40 × 2,5, incluant les poteaux, les panneaux, les cadres, les charnières, les serrures, les scellements, les alignements, les réglages et toutes les sujétions d’exécution.</t>
  </si>
  <si>
    <t>Ce prix rémunère la fourniture et la pose du treillis de poule fixé sur la clôture grillagée, incluant la découpe, la tension, l’attache, la fixation, la protection éventuelle contre la corrosion, l’ajustement sur les supports, ainsi que toutes les sujétions d’exécution.</t>
  </si>
  <si>
    <t>Ce prix rémunère la fourniture et l’application d’une couche de peinture anti-rouille sur l’ensemble des éléments métalliques, incluant la préparation complète des surfaces (dégraissage, décapage, ponçage), l’élimination de la rouille, l’époussetage, l’application uniforme de la peinture anticorrosion et toutes les sujétions d’exécution nécessaires.</t>
  </si>
  <si>
    <t>Ce prix rémunère la fourniture et l’application d’une couche de peinture glycérophtalique sur toutes les parties métalliques visibles de la structure, incluant la préparation préalable des surfaces (nettoyage, décapage, ponçage, dépoussiérage), l’application soignée de la peinture selon les règles de l’art, ainsi que toutes les sujétions d’exécution.</t>
  </si>
  <si>
    <t>TOTAL GENERAL ZONE D’ÉLIMINATION DES DÉCHETS</t>
  </si>
  <si>
    <t>Fouilles de fondations en rigole, longueur cumulée 66 m, profondeur 0,50 m et largeur 0,50 m</t>
  </si>
  <si>
    <t>FONDATIONS - SUPERSTRUCTURES - MACONNERIE - ENDUITS - REVÊTEMENTS</t>
  </si>
  <si>
    <t>Béton de propreté dosé à 150 kg/m³, épaisseur 5 cm, largeur 50 cm, exécuté sur une longueur cumulée de 66 m</t>
  </si>
  <si>
    <t>Maçonnerie en moellons dosée à 250 kg/m³, épaisseur 40 cm et hauteur 1 m, réalisée sur une longueur cumulée de 66 m</t>
  </si>
  <si>
    <t>Maçonnerie des murs en blocs agglomérés 40 × 20 × 15 cm, dosée à 250 kg/m³, d’une hauteur de 2,80 m et d’une épaisseur de 15 cm, exécutée sur une longueur cumulée de 66</t>
  </si>
  <si>
    <t>Colonnes en béton armé dosées à 350 kg/m³, de section 15 × 20 cm et d’une hauteur de 2,80 m</t>
  </si>
  <si>
    <t>Chaînage en béton armé dosé à 350 kg/m³, d’une hauteur de 20 cm et d’une épaisseur de 15 cm, exécuté sur une longueur cumulée de 66 m</t>
  </si>
  <si>
    <t>Enduit intérieur et extérieur dosé à 300 kg/m³, d’une épaisseur de 6 cm et d’une hauteur de 3,00 m, appliqué sur une longueur cumulée de 66 m</t>
  </si>
  <si>
    <t>Rejointoiement extérieur du soubassement dosé à 300 kg/m³, d’une épaisseur de 2 cm et d’une hauteur de 50 cm, exécuté sur une longueur cumulée de 66 m</t>
  </si>
  <si>
    <t>Trottoir en béton dosé à 250 kg/m³, d’une épaisseur de 10 cm, exécuté sur une longueur de 66 m et une largeur de 1 m</t>
  </si>
  <si>
    <t>Maçonnerie des parafouilles en blocs avec mortier dosé à 250 kg/m³, d’une hauteur de 20 cm, réalisée sur une longueur cumulée de 66 m, conformément à la coupe A-A</t>
  </si>
  <si>
    <t>Faux plafond constitué d’une ossature en chevrons de section 5 × 5 cm disposés en gitage à maille de 60 × 60 cm, habillé en panneaux triplex et complété par des lattes de couvre-joint, avec les fixations appropriées</t>
  </si>
  <si>
    <t>Sanitaire complet comprenant la fourniture et la pose des appareils sanitaires, des revêtements de sol et de mur, ainsi que des réseaux d’alimentation en PPR ¾ et d’évacuation en PVC Ø110 et Ø63 avec leurs accessoires</t>
  </si>
  <si>
    <t>Gouttière métallique en acier, y compris tous les accessoires</t>
  </si>
  <si>
    <t>SANITAIRE ET FOSSE SEPTIQUE</t>
  </si>
  <si>
    <t>Fosse septique complète (fosse et puits perdu) comprenant le creusage (3,60 × 2,20 m, profondeur 2,00 m), la maçonnerie en blocs agglomérés dosés à 300 kg/m³ (dimensions internes 3,20 × 1,80 × 1,70 m), ainsi que le béton armé pour les dalles de couverture et les renfort</t>
  </si>
  <si>
    <t xml:space="preserve">F et P Portes métalliques pleines à simple battant (dimension (100x220), serrure, y compris la finition ainsi que toutes sujétions de pose. </t>
  </si>
  <si>
    <t>MENUISERIE</t>
  </si>
  <si>
    <t xml:space="preserve">F et P Portes en bois à simple battant (dimension (100x220), serrure, y compris la finition ainsi que toutes sujétions de pose. </t>
  </si>
  <si>
    <t>Fenêtre métallique à deux battants, finition vernis, dimensions 140 × 140 cm, fourniture et pose</t>
  </si>
  <si>
    <t>Préparation des murs intérieurs avec application d’un mastic, suivie d’une peinture en phase aqueuse couleur blanche sur l’ensemble des surfaces</t>
  </si>
  <si>
    <t>Peinture extérieure lavable, couleur bleue, appliquée sur 1 m de hauteur en façade</t>
  </si>
  <si>
    <t>Peinture en huile sur la menuiserie</t>
  </si>
  <si>
    <t>Application de la peinture Basco pour rejointoiement et protection du soubassement</t>
  </si>
  <si>
    <t>Peinture en phase aqueuse sur plafond, couleur blanche</t>
  </si>
  <si>
    <t>Installation électrique complète comprenant la fourniture et la pose des câbles de puissance et d’éclairage, des conduits PVC, des boîtes d’encastrement et de dérivation, des prises 2P+T, des interrupteurs étanches, des douilles et lampes, des attaches et fixations, ainsi que du tableau divisionnaire avec disjoncteurs et accessoires de raccordemen</t>
  </si>
  <si>
    <t>ÉLECTRICITÉ</t>
  </si>
  <si>
    <t>CHARPENTE BOIS - COUVERTURE - FAUX PLAFOND</t>
  </si>
  <si>
    <t>Construction des rampes d’accès en béton dosé à 250 kg/m³, d’une largeur de 1,20 m, incluant la pente conforme aux plans d’exécution</t>
  </si>
  <si>
    <t>6.2</t>
  </si>
  <si>
    <t>6.3</t>
  </si>
  <si>
    <t>6.4</t>
  </si>
  <si>
    <t>6.5</t>
  </si>
  <si>
    <t>SOUS - TOTAL - 7.0 - ÉLECTRICITÉ</t>
  </si>
  <si>
    <t>SOUS - TOTAL - 5.0 - MENUISERIE</t>
  </si>
  <si>
    <t>SOUS - TOTAL 4.0 - SANITAIRE ET FOSSE SEPTIQUE</t>
  </si>
  <si>
    <t>SOUS-TOTAL 4.0 - CHARPENTE BOIS - COUVERTURE - FAUX PLAFOND</t>
  </si>
  <si>
    <t>SOUS-TOTAL 2.0 - FONDATIONS - SUPERSTRUCTURES - MACONNERIE - ENDUITS - REVÊTEMENTS</t>
  </si>
  <si>
    <t>Socles en béton armé dosé à 350 kg/m³, d’une hauteur de 1 m, d’une largeur de 40 cm et d’une épaisseur de 40 cm, pour les appuis de poteaux conformément aux plans</t>
  </si>
  <si>
    <t>Longrines en béton armé dosé à 350 kg/m³, d’une hauteur de 15 cm et d’une épaisseur de 20 cm, exécutées sur une longueur cumulée de 66 m</t>
  </si>
  <si>
    <t>Dalle de sous-pavement dosée à 300 kg/m³, d’une épaisseur de 10 cm, réalisée sur une surface de 9,90 m de longueur et 8,20 m de largeur</t>
  </si>
  <si>
    <t>TOTAL GENERAL POUR UN TRIAGE</t>
  </si>
  <si>
    <t>Ce prix rémunère la préparation complète du site, incluant le décapage du terrain naturel, le nivellement général, l’implantation de l’ouvrage, ainsi que toutes les sujétions nécessaires à la bonne exécution des travaux</t>
  </si>
  <si>
    <t>Ce prix rémunère le débroussaillage de l’emprise, le décapage et le nivellement du terrain sur une bande de 2 mètres autour de l’ouvrage, l’implantation des axes et le nettoyage complet du site, y compris toutes sujétions d’exécution</t>
  </si>
  <si>
    <t>Ce prix rémunère la fourniture, la mise en place et le compactage du remblai sous dalle, y compris le réglage, l’humidification éventuelle, les couches successives, l’atteinte du niveau de densité requis et toutes sujétions liées à l’exécution du remblai</t>
  </si>
  <si>
    <t>Ce prix rémunère l’exécution du béton de propreté dosé à 150 kg/m³, d’une épaisseur de 5 cm et d’une largeur de 50 cm sur une longueur cumulée de 66 m, y compris la préparation du support, le coulage, le réglage et toutes sujétions d’exécution</t>
  </si>
  <si>
    <t>Ce prix rémunère la réalisation d’une maçonnerie en moellons avec mortier dosé à 250 kg/m³, d’une épaisseur de 40 cm et d’une hauteur de 1 m sur une longueur cumulée de 66 m, y compris l’approvisionnement, la mise en œuvre, le dressage des parements et toutes sujétions requises</t>
  </si>
  <si>
    <t>Ce prix rémunère l’exécution des socles en béton armé dosé à 350 kg/m³, d’une hauteur de 1 m, d’une largeur de 40 cm et d’une épaisseur de 40 cm, conformément aux plans, y compris coffrage, ferraillage, coulage, cure du béton et toutes sujétions d’exécution</t>
  </si>
  <si>
    <t>Ce prix rémunère la réalisation des longrines en béton armé dosé à 350 kg/m³, d’une hauteur de 15 cm et d’une épaisseur de 20 cm, exécutées sur une longueur cumulée de 66 m, y compris coffrage, ferraillage, coulage, cure et toutes sujétions de mise en œuvre</t>
  </si>
  <si>
    <t>Ce prix rémunère la réalisation de la dalle de sous-pavement en béton dosé à 300 kg/m³, d’une épaisseur de 10 cm, sur une surface de 9,90 m × 8,20 m, y compris préparation du support, coffrage éventuel, coulage, lissage, cure et toutes sujétions nécessaires</t>
  </si>
  <si>
    <t>Ce prix rémunère la construction du trottoir en béton dosé à 250 kg/m³, d’une épaisseur de 10 cm, exécuté sur une longueur de 66 m et une largeur de 1 m, y compris coffrage, mise en œuvre, joints éventuels, cure et toutes sujétions d’exécution</t>
  </si>
  <si>
    <t>Ce prix rémunère la maçonnerie des parafouilles en blocs avec mortier dosé à 250 kg/m³, d’une hauteur de 20 cm et exécutée sur une longueur cumulée de 66 m conformément à la coupe A-A, y compris la mise en place, l’alignement, le dressage et toutes sujétions associées</t>
  </si>
  <si>
    <t>Ce prix rémunère la réalisation des murs en blocs agglomérés 40 × 20 × 15 cm, avec mortier dosé à 250 kg/m³, d’une hauteur de 2,80 m et d’une épaisseur de 15 cm sur une longueur cumulée de 66 m, y compris montage, alignement, dressage des parements et toutes sujétion</t>
  </si>
  <si>
    <t>Ce prix rémunère l’exécution des colonnes en béton armé dosé à 350 kg/m³, de section 15 × 20 cm et d’une hauteur de 2,80 m, y compris ferraillage, coffrage, coulage, cure et toutes sujétions nécessaires</t>
  </si>
  <si>
    <t>Ce prix rémunère la réalisation du chaînage en béton armé dosé à 350 kg/m³, d’une hauteur de 20 cm et d’une épaisseur de 15 cm, exécuté sur une longueur cumulée de 66 m, y compris ferraillage, coffrage, coulage, cure et toutes sujétions d’exécution</t>
  </si>
  <si>
    <t>Ce prix rémunère l’application d’un enduit intérieur et extérieur dosé à 300 kg/m³, d’une épaisseur de 6 cm et d’une hauteur de 3,00 m sur une longueur cumulée de 66 m, y compris gobetis, corps d’enduit, finition, dressage et toutes sujétions</t>
  </si>
  <si>
    <t>Ce prix rémunère le rejointoiement extérieur du soubassement, mortier dosé à 300 kg/m³, d’une épaisseur de 2 cm et d’une hauteur de 50 cm sur une longueur cumulée de 66 m, y compris préparation du support, application et toutes sujétions nécessaires</t>
  </si>
  <si>
    <t>Ce prix rémunère la construction des rampes d’accès en béton dosé à 250 kg/m³, d’une largeur de 1,20 m et réalisée avec la pente conforme aux plans d’exécution, incluant coffrage, ferraillage si nécessaire, coulage, finition et toutes sujétions d’exécution</t>
  </si>
  <si>
    <t>Ce prix rémunère la fourniture et la pose d’une ferme en madriers de section 5 × 15 cm, y compris l’assemblage, le levage, la fixation sur appuis et toutes sujétions nécessaires à la parfaite exécution</t>
  </si>
  <si>
    <t>Ce prix rémunère la fourniture et la pose des pannes en bois en chevrons de section 5 × 5 cm, incluant la découpe, l’alignement, la fixation et toutes sujétions d’exécution</t>
  </si>
  <si>
    <t>Ce prix rémunère la pose de la couverture en tôles ondulées galvanisées BG28 pré-peintes, y compris la fourniture des tôles, la mise en place, les fixations, les recouvrements, les accessoires et toutes sujétions d’exécution</t>
  </si>
  <si>
    <t>Ce prix rémunère la fourniture et la pose des planches de rive de 3 cm d’épaisseur, traitées et peintes, posées sur toute la longueur, y compris fixations et toutes sujétions nécessaires</t>
  </si>
  <si>
    <t>Ce prix rémunère la réalisation du faux plafond constitué d’une ossature en chevrons 5 × 5 cm disposés en gitage à maille 60 × 60 cm, habillée en panneaux triplex et complétée par des lattes de couvre-joint, y compris toutes fixations, découpes, ajustements et sujétions d’exécution</t>
  </si>
  <si>
    <t>Ce prix rémunère la fourniture et la pose de la gouttière métallique en acier, y compris les supports, raccords, jonctions et l’ensemble des accessoires ainsi que toutes sujétions nécessaires à la mise en œuvre</t>
  </si>
  <si>
    <t>Descentes d’eau en PVC Ø110 PN6, y compris toutes sujétions d’exécution</t>
  </si>
  <si>
    <t>Ce prix rémunère la fourniture et la pose des descentes d’eau en PVC Ø110  PN6, y compris colliers de fixation, raccordements aux gouttières et toutes sujétions d’exécution</t>
  </si>
  <si>
    <t>Descentes d’eau en PVC Ø110  PN6, y compris toutes sujétions d’exécution</t>
  </si>
  <si>
    <t>Ce prix rémunère l’exécution complète des installations sanitaires, comprenant la fourniture et la pose des appareils sanitaires, des revêtements de sol et de mur, ainsi que la mise en place des réseaux d’alimentation en PPR ¾ et d’évacuation en PVC Ø110 et Ø63 avec leurs accessoires, y compris toutes sujétions de raccordement, de fixation, d’essais et de mise en service</t>
  </si>
  <si>
    <t>Ce prix rémunère la réalisation complète de la fosse septique (fosse et puits perdu), comprenant le creusage (3,60 × 2,20 m, profondeur 2,00 m), la maçonnerie en blocs agglomérés dosés à 300 kg/m³ (dimensions internes 3,20 × 1,80 × 1,70 m), ainsi que l’exécution du béton armé pour les dalles de couverture et les renforts, y compris coffrage, ferraillage, évacuation des déblais, étanchéité, raccordements et toutes sujétions d’exécution</t>
  </si>
  <si>
    <t>Ce prix rémunère la fourniture et la pose des portes métalliquse pleine à simple battant, dimensions 100 × 220 cm, équipées de serrures, incluant la finition et toutes sujétions nécessaires à sa mise en œuvre</t>
  </si>
  <si>
    <t>Ce prix rémunère la fourniture et la pose des portes en bois à simple battant, dimensions 100 × 220 cm, équipées des serrures, incluant la finition et toutes sujétions d’exécution</t>
  </si>
  <si>
    <t>Ce prix rémunère la fourniture et la pose des fenêtres métalliques à deux battants, finition vernis, dimensions 140 × 140 cm, incluant fixations, accessoires et toutes sujétions nécessaires à la pose</t>
  </si>
  <si>
    <t>Ce prix rémunère la préparation des murs intérieurs par application d’un mastic, suivie de la peinture en phase aqueuse couleur blanche sur l’ensemble des surfaces, y compris protections, nettoyages, raccords et toutes sujétions d’exécution</t>
  </si>
  <si>
    <t>Ce prix rémunère l’application d’une peinture extérieure lavable, couleur bleue, sur 1 m de hauteur en façade, y compris préparation du support, protections, finition et toutes sujétions nécessaires</t>
  </si>
  <si>
    <t>Ce prix rémunère l’application d’une peinture en huile sur l’ensemble des éléments de menuiserie, y compris préparation des supports, finition et toutes sujétions d’exécution</t>
  </si>
  <si>
    <t>Ce prix rémunère la peinture en phase aqueuse couleur blanche appliquée sur le plafond, y compris préparation, protections, finition et toutes sujétions nécessaires</t>
  </si>
  <si>
    <t>Ce prix rémunère l’application de la peinture Basco pour le rejointoiement et la protection du soubassement, y compris préparation des surfaces, nettoyage, finition et toutes sujétions d’exécution</t>
  </si>
  <si>
    <t>Ce prix rémunère l’installation électrique complète, comprenant la fourniture et la pose des câbles de puissance et d’éclairage, des conduits PVC, des boîtes d’encastrement et de dérivation, des prises 2P+T, des interrupteurs étanches, des douilles et lampes, des attaches et fixations, ainsi que du tableau divisionnaire avec disjoncteurs et accessoires de raccordement, y compris toutes sujétions d’exécution et de mise en service</t>
  </si>
  <si>
    <t>Béton de propreté sous la fondation en moellon (dosé à 150 kg/m³)</t>
  </si>
  <si>
    <t>Colonnes en béton armé (dosé à 350 kg/m³) de 15 × 15 cm dans la fosse</t>
  </si>
  <si>
    <t>Poutre haute de fosse (dosé à 350 kg/m³) 15 × 15 cm en béton armé</t>
  </si>
  <si>
    <t>Béton de propreté sous le radier dosé à 150 kg/m³ (ép. 5 cm)</t>
  </si>
  <si>
    <t>Dalle de sol en béton armé dosé à 350 kg/m³ (ép. 10 cm) avec finition ciment lissé pour espace de circulation</t>
  </si>
  <si>
    <t>Fûts de colonnes du muret de séparation 40 × 40 cm en béton armé dosé à 350 kg/m³</t>
  </si>
  <si>
    <t>Poutres de couronnement 40 × 10 cm en béton armé dosé à 350 kg/m³</t>
  </si>
  <si>
    <t>Colonnes en béton armé de dimension 15×15 cm  dosé à 350 kg/m³</t>
  </si>
  <si>
    <t>Poutres en béton armé de 15×15 cm  dosé à 350 kg/m³</t>
  </si>
  <si>
    <t>Fourniture et pose du mortier de ciment (dosé à 300 kg/m³) pour crépissage des éléments en béton armé</t>
  </si>
  <si>
    <t>TOTAL GENERAL POUR UNE CABINE DEUX PORTES LATRINES ET DEUX PORTES DOUCHES</t>
  </si>
  <si>
    <t>TOTAL GENERAL POUR DIX CABINES DEUX LATRINES ET DEUX PORTES DOUCHES</t>
  </si>
  <si>
    <t xml:space="preserve">Préparation, décapage, nivellement et implantation
Débroussaillage, décapage, nivellement de l'emprise et sur 2 mètres tout autour de l'ouvrage, implantation de l'ouvrage et nettoyage du terrain y compris toutes sujétions. </t>
  </si>
  <si>
    <r>
      <t>m</t>
    </r>
    <r>
      <rPr>
        <vertAlign val="superscript"/>
        <sz val="10"/>
        <rFont val="Arial"/>
        <family val="2"/>
      </rPr>
      <t>3</t>
    </r>
  </si>
  <si>
    <r>
      <t>m</t>
    </r>
    <r>
      <rPr>
        <vertAlign val="superscript"/>
        <sz val="10"/>
        <color theme="1"/>
        <rFont val="Arial"/>
        <family val="2"/>
      </rPr>
      <t>3</t>
    </r>
  </si>
  <si>
    <r>
      <t>m</t>
    </r>
    <r>
      <rPr>
        <vertAlign val="superscript"/>
        <sz val="10"/>
        <color theme="1"/>
        <rFont val="Arial"/>
        <family val="2"/>
      </rPr>
      <t>2</t>
    </r>
  </si>
  <si>
    <t>Installation électrique complète comprenant la fourniture et la pose des câbles de puissance et d’éclairage, des conduits PVC, des boîtes d’encastrement et de dérivation, des prises 2P+T, des interrupteurs étanches, des douilles et lampes, des attaches et fixations, ainsi que du tableau divisionnaire avec disjoncteurs et accessoires de raccordement</t>
  </si>
  <si>
    <t>TOTAL GENERAL POUR DEUX TRIAGES</t>
  </si>
  <si>
    <t>BLOC LATRINES-DOUCHES (DEUX PORTES LATRINES ET DEUX PORTES DOUCHES)</t>
  </si>
  <si>
    <t>TOTAL GENERAL POUR QUATORZE CABINES DEUX PORTES LATRINES ET DEUX PORTES DOUCHES</t>
  </si>
  <si>
    <t>TOTAL GENERAL POUR QUATRE TRIAGES</t>
  </si>
  <si>
    <t>TOTAL GENERAL QUATRE ZONES D’ÉLIMINATION DES DÉCHETS</t>
  </si>
  <si>
    <t>ZONE D’ÉLIMINATION DES DÉCHETS</t>
  </si>
  <si>
    <t>Béton de propreté sous la fondation en moellon (dosé à 250 kg/m³)</t>
  </si>
  <si>
    <t>Colonnes en béton armé de 15 × 15 cm dans la fosse</t>
  </si>
  <si>
    <t>Poutre haute de fosse 15 × 15 cm en béton armé</t>
  </si>
  <si>
    <t>Béton de propreté sous le radier (ép. 5 cm)</t>
  </si>
  <si>
    <t>Dalle de sol en béton armé (ép. 10 cm) avec finition ciment lissé pour espace de circulation</t>
  </si>
  <si>
    <t>Fûts de colonnes du muret de séparation 40 × 40 cm en béton armé</t>
  </si>
  <si>
    <t>Poutres de couronnement 40 × 10 cm en béton armé</t>
  </si>
  <si>
    <t>Colonnes en béton armé de dimension 15×15 cm</t>
  </si>
  <si>
    <t>Poutres en béton armé de 15×15 cm</t>
  </si>
  <si>
    <t>Fourniture et pose du mortier de ciment pour crépissage des éléments en béton armé</t>
  </si>
  <si>
    <t>TOTAL GENERAL POUR HUIT CABINES  DEUX PORTES LATRINES ET DEUX DOUCHES</t>
  </si>
  <si>
    <t>TOTAL GENERAL POUR UNE CABINE UNE PORTE LATRINE ET UNE PORTE DOUCHE</t>
  </si>
  <si>
    <t>TOTAL GENERAL POUR QUATRE CABINE UNE PORTE LATRINE ET UNE PORTE DOUCHE</t>
  </si>
  <si>
    <t>BLOC LATRINES-DOUCHES (UNE PORTE LATRINE ET UNE PORTE DOUCHE)</t>
  </si>
  <si>
    <t>BLOC LATRINES-DOUCHES (UNE PORTES LATRINE ET UNE PORTE DOUCHE)</t>
  </si>
  <si>
    <t>UNITÉ DE TRIAGE DURABLE (9,9mx8,20m)</t>
  </si>
  <si>
    <t>CADRE DE DEVIS BLOC LATRINES-DOUCHES (DEUX PORTES LATRINES ET DEUX PORTES DOUCHES)</t>
  </si>
  <si>
    <t>TOTAL GENERAL POUR SEPT CABINES  DEUX PORTES LATRINES ET DEUX DOUCHES</t>
  </si>
  <si>
    <t>CADRE DE DEVIS BLOC LATRINES-DOUCHES (UNE PORTES LATRINE ET UNE PORTE DOUCHE)</t>
  </si>
  <si>
    <t>TOTAL GENERAL POUR TROIS CABINE UNE PORTE LATRINE ET UNE PORTE DOUCHE</t>
  </si>
  <si>
    <t>CADRE D'UN TRIAGE DURABLE (9,9mx8,20m)</t>
  </si>
  <si>
    <t>CADRE DE DEVIS LOT 1</t>
  </si>
  <si>
    <t>BORDEREAU DE PRIX LOT 1</t>
  </si>
  <si>
    <t>TOTAL GENERAL POUR DEUX TRIAGES_LOT 1</t>
  </si>
  <si>
    <t>TOTAL DU LOT 2</t>
  </si>
  <si>
    <t>CADRE DE DEVIS LOT 2</t>
  </si>
  <si>
    <t>BORDEREAU DES PRIX LOT 3</t>
  </si>
  <si>
    <t>BORDEREAU DES PRIX LOT 2</t>
  </si>
  <si>
    <t>TOTAL GENERAL LOT 3</t>
  </si>
  <si>
    <t>CADRE DE DEVIS LOT 3</t>
  </si>
  <si>
    <t>CADRE DE DEVIS LOT 4</t>
  </si>
  <si>
    <t>TOTAL GENERAL LOT 4</t>
  </si>
  <si>
    <t>TOTAL GENERAL LOT 5</t>
  </si>
  <si>
    <t>CADRE DE DEVIS LOT 5</t>
  </si>
  <si>
    <t>BORDEREAU DES PRIX LOTs 5 et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</si>
</sst>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409]* #,##0.00_);_([$$-409]* \(#,##0.00\);_([$$-409]* &quot;-&quot;??_);_(@_)"/>
    <numFmt numFmtId="165" formatCode="_(&quot;$&quot;* #,##0.00_);_(&quot;$&quot;* \(#,##0.00\);_(&quot;$&quot;* &quot;-&quot;??_);_(@_)"/>
    <numFmt numFmtId="166" formatCode="_-[$$-409]* #,##0.00_ ;_-[$$-409]* \-#,##0.00\ ;_-[$$-409]* &quot;-&quot;??_ ;_-@_ "/>
    <numFmt numFmtId="167" formatCode="_-* #,##0.00\ _€_-;\-* #,##0.00\ _€_-;_-* &quot;-&quot;??\ _€_-;_-@_-"/>
    <numFmt numFmtId="168" formatCode="_-* #,##0.0_-;\-* #,##0.0_-;_-* &quot;-&quot;??_-;_-@_-"/>
    <numFmt numFmtId="169" formatCode="_(* #,##0.00_);_(* \(#,##0.00\);_(* &quot;-&quot;??_);_(@_)"/>
    <numFmt numFmtId="170" formatCode="_-* #,##0.00\ &quot;$&quot;_-;\-* #,##0.00\ &quot;$&quot;_-;_-* &quot;-&quot;??\ &quot;$&quot;_-;_-@_-"/>
  </numFmts>
  <fonts count="2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0"/>
      <name val="Arial"/>
      <family val="2"/>
    </font>
    <font>
      <b/>
      <sz val="11"/>
      <color theme="1"/>
      <name val="Arial"/>
      <family val="2"/>
    </font>
    <font>
      <sz val="11"/>
      <color theme="1"/>
      <name val="Calibri"/>
      <family val="2"/>
      <scheme val="minor"/>
    </font>
    <font>
      <sz val="11"/>
      <name val="Arial"/>
      <family val="2"/>
    </font>
    <font>
      <vertAlign val="superscript"/>
      <sz val="11"/>
      <name val="Arial"/>
      <family val="2"/>
    </font>
    <font>
      <b/>
      <sz val="11"/>
      <name val="Arial"/>
      <family val="2"/>
    </font>
    <font>
      <vertAlign val="superscript"/>
      <sz val="11"/>
      <color theme="1"/>
      <name val="Arial"/>
      <family val="2"/>
    </font>
    <font>
      <b/>
      <sz val="10"/>
      <color theme="1"/>
      <name val="Arial"/>
      <family val="2"/>
    </font>
    <font>
      <sz val="8"/>
      <name val="Calibri"/>
      <family val="2"/>
      <scheme val="minor"/>
    </font>
    <font>
      <sz val="11"/>
      <color theme="1"/>
      <name val="Calibri"/>
      <family val="2"/>
    </font>
    <font>
      <sz val="10"/>
      <color theme="1"/>
      <name val="Arial"/>
      <family val="2"/>
    </font>
    <font>
      <b/>
      <sz val="10"/>
      <name val="Arial"/>
      <family val="2"/>
    </font>
    <font>
      <sz val="10"/>
      <name val="Arial"/>
      <family val="2"/>
    </font>
    <font>
      <b/>
      <sz val="10"/>
      <color theme="0"/>
      <name val="Arial"/>
      <family val="2"/>
    </font>
    <font>
      <vertAlign val="superscript"/>
      <sz val="10"/>
      <name val="Arial"/>
      <family val="2"/>
    </font>
    <font>
      <vertAlign val="superscript"/>
      <sz val="10"/>
      <color theme="1"/>
      <name val="Arial"/>
      <family val="2"/>
    </font>
    <font>
      <b/>
      <sz val="9"/>
      <color theme="0"/>
      <name val="Arial"/>
      <family val="2"/>
    </font>
  </fonts>
  <fills count="8">
    <fill>
      <patternFill patternType="none"/>
    </fill>
    <fill>
      <patternFill patternType="gray125"/>
    </fill>
    <fill>
      <patternFill patternType="solid">
        <fgColor rgb="FFD8D8D8"/>
        <bgColor rgb="FFD8D8D8"/>
      </patternFill>
    </fill>
    <fill>
      <patternFill patternType="solid">
        <fgColor theme="0"/>
        <bgColor indexed="64"/>
      </patternFill>
    </fill>
    <fill>
      <patternFill patternType="solid">
        <fgColor rgb="FFFFBDFF"/>
        <bgColor rgb="FFFFFFE1"/>
      </patternFill>
    </fill>
    <fill>
      <patternFill patternType="solid">
        <fgColor rgb="FFFFBDFF"/>
        <bgColor indexed="64"/>
      </patternFill>
    </fill>
    <fill>
      <patternFill patternType="solid">
        <fgColor rgb="FF00B0F0"/>
        <bgColor rgb="FF00B0F0"/>
      </patternFill>
    </fill>
    <fill>
      <patternFill patternType="solid">
        <fgColor theme="0" tint="-4.9989318521683403E-2"/>
        <bgColor indexed="64"/>
      </patternFill>
    </fill>
  </fills>
  <borders count="10">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top style="thin">
        <color auto="1"/>
      </top>
      <bottom style="thin">
        <color auto="1"/>
      </bottom>
      <diagonal/>
    </border>
    <border>
      <left/>
      <right/>
      <top style="thin">
        <color auto="1"/>
      </top>
      <bottom style="thin">
        <color auto="1"/>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top/>
      <bottom style="thin">
        <color theme="0" tint="-0.34998626667073579"/>
      </bottom>
      <diagonal/>
    </border>
  </borders>
  <cellStyleXfs count="7">
    <xf numFmtId="0" fontId="0" fillId="0" borderId="0"/>
    <xf numFmtId="43" fontId="14" fillId="0" borderId="0" applyFont="0" applyFill="0" applyBorder="0" applyAlignment="0" applyProtection="0"/>
    <xf numFmtId="167" fontId="14" fillId="0" borderId="0" applyFont="0" applyFill="0" applyBorder="0" applyAlignment="0" applyProtection="0"/>
    <xf numFmtId="165" fontId="14" fillId="0" borderId="0" applyFont="0" applyFill="0" applyBorder="0" applyAlignment="0" applyProtection="0"/>
    <xf numFmtId="169" fontId="14" fillId="0" borderId="0" applyFont="0" applyFill="0" applyBorder="0" applyAlignment="0" applyProtection="0"/>
    <xf numFmtId="0" fontId="21" fillId="0" borderId="0"/>
    <xf numFmtId="170" fontId="14" fillId="0" borderId="0" applyFont="0" applyFill="0" applyBorder="0" applyAlignment="0" applyProtection="0"/>
  </cellStyleXfs>
  <cellXfs count="155">
    <xf numFmtId="0" fontId="0" fillId="0" borderId="0" xfId="0"/>
    <xf numFmtId="0" fontId="11" fillId="0" borderId="0" xfId="0" applyFont="1"/>
    <xf numFmtId="0" fontId="13" fillId="2" borderId="3" xfId="0" applyFont="1" applyFill="1" applyBorder="1" applyAlignment="1">
      <alignment horizontal="center" vertical="center"/>
    </xf>
    <xf numFmtId="0" fontId="13" fillId="2" borderId="1" xfId="0" applyFont="1" applyFill="1" applyBorder="1" applyAlignment="1">
      <alignment vertical="center"/>
    </xf>
    <xf numFmtId="0" fontId="11" fillId="2" borderId="2" xfId="0" applyFont="1" applyFill="1" applyBorder="1" applyAlignment="1">
      <alignment horizontal="center" vertical="center"/>
    </xf>
    <xf numFmtId="0" fontId="11" fillId="2" borderId="2" xfId="0" applyFont="1" applyFill="1" applyBorder="1" applyAlignment="1">
      <alignment vertical="center"/>
    </xf>
    <xf numFmtId="164" fontId="11" fillId="2" borderId="2" xfId="0" applyNumberFormat="1" applyFont="1" applyFill="1" applyBorder="1" applyAlignment="1">
      <alignment vertical="center"/>
    </xf>
    <xf numFmtId="0" fontId="15" fillId="0" borderId="3" xfId="0" applyFont="1" applyBorder="1" applyAlignment="1">
      <alignment horizontal="center" vertical="center"/>
    </xf>
    <xf numFmtId="0" fontId="15" fillId="3" borderId="3" xfId="0" applyFont="1" applyFill="1" applyBorder="1" applyAlignment="1">
      <alignment vertical="center" wrapText="1"/>
    </xf>
    <xf numFmtId="0" fontId="15" fillId="3" borderId="3" xfId="0" applyFont="1" applyFill="1" applyBorder="1" applyAlignment="1">
      <alignment horizontal="center" vertical="center" wrapText="1"/>
    </xf>
    <xf numFmtId="43" fontId="15" fillId="0" borderId="3" xfId="1" applyFont="1" applyBorder="1" applyAlignment="1">
      <alignment horizontal="center" vertical="center"/>
    </xf>
    <xf numFmtId="165" fontId="15" fillId="0" borderId="1" xfId="0" applyNumberFormat="1" applyFont="1" applyBorder="1" applyAlignment="1">
      <alignment vertical="center"/>
    </xf>
    <xf numFmtId="0" fontId="15" fillId="0" borderId="3" xfId="0" applyFont="1" applyBorder="1" applyAlignment="1">
      <alignment vertical="center" wrapText="1"/>
    </xf>
    <xf numFmtId="0" fontId="13" fillId="2" borderId="2" xfId="0" applyFont="1" applyFill="1" applyBorder="1" applyAlignment="1">
      <alignment vertical="center"/>
    </xf>
    <xf numFmtId="164" fontId="11" fillId="2" borderId="4" xfId="0" applyNumberFormat="1" applyFont="1" applyFill="1" applyBorder="1" applyAlignment="1">
      <alignment vertical="center"/>
    </xf>
    <xf numFmtId="164" fontId="13" fillId="2" borderId="1" xfId="0" applyNumberFormat="1" applyFont="1" applyFill="1" applyBorder="1" applyAlignment="1">
      <alignment vertical="center"/>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5" fillId="0" borderId="3" xfId="0" applyFont="1" applyBorder="1" applyAlignment="1">
      <alignment horizontal="left" vertical="center" wrapText="1"/>
    </xf>
    <xf numFmtId="0" fontId="11" fillId="2" borderId="1" xfId="0" applyFont="1" applyFill="1" applyBorder="1" applyAlignment="1">
      <alignment vertical="center"/>
    </xf>
    <xf numFmtId="0" fontId="13" fillId="2" borderId="2" xfId="0" applyFont="1" applyFill="1" applyBorder="1" applyAlignment="1">
      <alignment horizontal="right" vertical="center"/>
    </xf>
    <xf numFmtId="0" fontId="13" fillId="4" borderId="3" xfId="0" applyFont="1" applyFill="1" applyBorder="1" applyAlignment="1">
      <alignment horizontal="left" vertical="center"/>
    </xf>
    <xf numFmtId="0" fontId="17" fillId="5" borderId="3" xfId="0" applyFont="1" applyFill="1" applyBorder="1"/>
    <xf numFmtId="166" fontId="13" fillId="4" borderId="1" xfId="0" applyNumberFormat="1" applyFont="1" applyFill="1" applyBorder="1" applyAlignment="1">
      <alignment vertical="center"/>
    </xf>
    <xf numFmtId="167" fontId="11" fillId="0" borderId="0" xfId="0" applyNumberFormat="1" applyFont="1"/>
    <xf numFmtId="0" fontId="12" fillId="6" borderId="5" xfId="0" applyFont="1" applyFill="1" applyBorder="1" applyAlignment="1">
      <alignment horizontal="centerContinuous"/>
    </xf>
    <xf numFmtId="0" fontId="12" fillId="6" borderId="6" xfId="0" applyFont="1" applyFill="1" applyBorder="1" applyAlignment="1">
      <alignment horizontal="centerContinuous"/>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17" fillId="7" borderId="3" xfId="0" applyFont="1" applyFill="1" applyBorder="1" applyAlignment="1">
      <alignment horizontal="left" vertical="center"/>
    </xf>
    <xf numFmtId="0" fontId="17" fillId="7" borderId="3" xfId="0" applyFont="1" applyFill="1" applyBorder="1" applyAlignment="1">
      <alignment horizontal="center" vertical="center"/>
    </xf>
    <xf numFmtId="43" fontId="17" fillId="7" borderId="3" xfId="1" applyFont="1" applyFill="1" applyBorder="1" applyAlignment="1">
      <alignment horizontal="center" vertical="center"/>
    </xf>
    <xf numFmtId="168" fontId="13" fillId="7" borderId="3" xfId="1" applyNumberFormat="1" applyFont="1" applyFill="1" applyBorder="1" applyAlignment="1">
      <alignment horizontal="center" vertical="center"/>
    </xf>
    <xf numFmtId="0" fontId="13" fillId="7" borderId="3" xfId="0" applyFont="1" applyFill="1" applyBorder="1" applyAlignment="1">
      <alignment horizontal="center" vertical="center"/>
    </xf>
    <xf numFmtId="0" fontId="13" fillId="2" borderId="7" xfId="0" applyFont="1" applyFill="1" applyBorder="1" applyAlignment="1">
      <alignment vertical="center"/>
    </xf>
    <xf numFmtId="0" fontId="9" fillId="2" borderId="2" xfId="0" applyFont="1" applyFill="1" applyBorder="1" applyAlignment="1">
      <alignment vertical="center"/>
    </xf>
    <xf numFmtId="0" fontId="9" fillId="2" borderId="4" xfId="0" applyFont="1" applyFill="1" applyBorder="1" applyAlignment="1">
      <alignment vertical="center"/>
    </xf>
    <xf numFmtId="0" fontId="13" fillId="2" borderId="0" xfId="0" applyFont="1" applyFill="1" applyAlignment="1">
      <alignment vertical="center"/>
    </xf>
    <xf numFmtId="0" fontId="9" fillId="0" borderId="0" xfId="0" applyFont="1" applyAlignment="1">
      <alignment vertical="center"/>
    </xf>
    <xf numFmtId="164" fontId="13" fillId="2" borderId="0" xfId="0" applyNumberFormat="1" applyFont="1" applyFill="1" applyAlignment="1">
      <alignment vertical="center"/>
    </xf>
    <xf numFmtId="0" fontId="13" fillId="2" borderId="4" xfId="0" applyFont="1" applyFill="1" applyBorder="1" applyAlignment="1">
      <alignment vertical="center"/>
    </xf>
    <xf numFmtId="165" fontId="15" fillId="0" borderId="3" xfId="0" applyNumberFormat="1" applyFont="1" applyBorder="1" applyAlignment="1">
      <alignment vertical="center"/>
    </xf>
    <xf numFmtId="164" fontId="13" fillId="2" borderId="3" xfId="0" applyNumberFormat="1" applyFont="1" applyFill="1" applyBorder="1" applyAlignment="1">
      <alignment vertical="center"/>
    </xf>
    <xf numFmtId="4" fontId="15" fillId="0" borderId="8" xfId="2" applyNumberFormat="1" applyFont="1" applyFill="1" applyBorder="1" applyAlignment="1">
      <alignment horizontal="center" vertical="center"/>
    </xf>
    <xf numFmtId="0" fontId="8" fillId="0" borderId="3" xfId="0" applyFont="1" applyBorder="1" applyAlignment="1">
      <alignment vertical="center" wrapText="1"/>
    </xf>
    <xf numFmtId="0" fontId="8" fillId="0" borderId="3" xfId="0" applyFont="1" applyBorder="1" applyAlignment="1">
      <alignment horizontal="center" vertical="center" wrapText="1"/>
    </xf>
    <xf numFmtId="43" fontId="15" fillId="0" borderId="3" xfId="1" applyFont="1" applyFill="1" applyBorder="1" applyAlignment="1">
      <alignment horizontal="center" vertical="center"/>
    </xf>
    <xf numFmtId="0" fontId="8" fillId="0" borderId="3" xfId="0" applyFont="1" applyBorder="1" applyAlignment="1">
      <alignment horizontal="left" vertical="center" wrapText="1"/>
    </xf>
    <xf numFmtId="0" fontId="8" fillId="0" borderId="3" xfId="0" applyFont="1" applyBorder="1" applyAlignment="1">
      <alignment horizontal="center" vertical="center"/>
    </xf>
    <xf numFmtId="0" fontId="13" fillId="2" borderId="1" xfId="0" applyFont="1" applyFill="1" applyBorder="1" applyAlignment="1">
      <alignment horizontal="centerContinuous" vertical="center"/>
    </xf>
    <xf numFmtId="0" fontId="13" fillId="2" borderId="2" xfId="0" applyFont="1" applyFill="1" applyBorder="1" applyAlignment="1">
      <alignment horizontal="centerContinuous" vertical="center"/>
    </xf>
    <xf numFmtId="0" fontId="11" fillId="2" borderId="2" xfId="0" applyFont="1" applyFill="1" applyBorder="1" applyAlignment="1">
      <alignment horizontal="centerContinuous" vertical="center"/>
    </xf>
    <xf numFmtId="0" fontId="7"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13"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1" fillId="0" borderId="0" xfId="0" applyFont="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22" fillId="0" borderId="0" xfId="0" applyFont="1"/>
    <xf numFmtId="0" fontId="23" fillId="7" borderId="3" xfId="0" applyFont="1" applyFill="1" applyBorder="1" applyAlignment="1">
      <alignment horizontal="left" vertical="center"/>
    </xf>
    <xf numFmtId="0" fontId="23" fillId="7" borderId="3" xfId="0" applyFont="1" applyFill="1" applyBorder="1" applyAlignment="1">
      <alignment horizontal="center" vertical="center"/>
    </xf>
    <xf numFmtId="169" fontId="23" fillId="7" borderId="3" xfId="4" applyFont="1" applyFill="1" applyBorder="1" applyAlignment="1">
      <alignment horizontal="center" vertical="center"/>
    </xf>
    <xf numFmtId="168" fontId="19" fillId="7" borderId="3" xfId="4" applyNumberFormat="1" applyFont="1" applyFill="1" applyBorder="1" applyAlignment="1">
      <alignment horizontal="center" vertical="center"/>
    </xf>
    <xf numFmtId="0" fontId="19" fillId="7" borderId="3"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 xfId="0" applyFont="1" applyFill="1" applyBorder="1" applyAlignment="1">
      <alignment vertical="center"/>
    </xf>
    <xf numFmtId="0" fontId="19" fillId="2" borderId="2" xfId="0" applyFont="1" applyFill="1" applyBorder="1" applyAlignment="1">
      <alignment vertical="center"/>
    </xf>
    <xf numFmtId="0" fontId="19" fillId="2" borderId="2" xfId="0" applyFont="1" applyFill="1" applyBorder="1" applyAlignment="1">
      <alignment horizontal="center" vertical="center"/>
    </xf>
    <xf numFmtId="0" fontId="19" fillId="2" borderId="4" xfId="0" applyFont="1" applyFill="1" applyBorder="1" applyAlignment="1">
      <alignment vertical="center"/>
    </xf>
    <xf numFmtId="169" fontId="24" fillId="0" borderId="3" xfId="4" applyFont="1" applyBorder="1" applyAlignment="1">
      <alignment horizontal="center" vertical="center"/>
    </xf>
    <xf numFmtId="0" fontId="24" fillId="0" borderId="3" xfId="0" applyFont="1" applyBorder="1" applyAlignment="1">
      <alignment vertical="center" wrapText="1"/>
    </xf>
    <xf numFmtId="0" fontId="24" fillId="0" borderId="3" xfId="0" applyFont="1" applyBorder="1" applyAlignment="1">
      <alignment horizontal="center" vertical="center"/>
    </xf>
    <xf numFmtId="165" fontId="24" fillId="0" borderId="3" xfId="0" applyNumberFormat="1" applyFont="1" applyBorder="1" applyAlignment="1">
      <alignment vertical="center"/>
    </xf>
    <xf numFmtId="167" fontId="22" fillId="0" borderId="0" xfId="0" applyNumberFormat="1" applyFont="1"/>
    <xf numFmtId="0" fontId="19" fillId="2" borderId="7" xfId="0" applyFont="1" applyFill="1" applyBorder="1" applyAlignment="1">
      <alignment vertical="center"/>
    </xf>
    <xf numFmtId="0" fontId="22" fillId="2" borderId="2" xfId="0" applyFont="1" applyFill="1" applyBorder="1" applyAlignment="1">
      <alignment vertical="center"/>
    </xf>
    <xf numFmtId="0" fontId="22" fillId="2" borderId="2" xfId="0" applyFont="1" applyFill="1" applyBorder="1" applyAlignment="1">
      <alignment horizontal="center" vertical="center"/>
    </xf>
    <xf numFmtId="0" fontId="22" fillId="2" borderId="4" xfId="0" applyFont="1" applyFill="1" applyBorder="1" applyAlignment="1">
      <alignment vertical="center"/>
    </xf>
    <xf numFmtId="164" fontId="19" fillId="2" borderId="3" xfId="0" applyNumberFormat="1" applyFont="1" applyFill="1" applyBorder="1" applyAlignment="1">
      <alignment vertical="center"/>
    </xf>
    <xf numFmtId="0" fontId="3" fillId="0" borderId="3" xfId="0" applyFont="1" applyBorder="1" applyAlignment="1">
      <alignment vertical="center" wrapText="1"/>
    </xf>
    <xf numFmtId="0" fontId="3" fillId="2" borderId="2" xfId="0" applyFont="1" applyFill="1" applyBorder="1" applyAlignment="1">
      <alignment vertical="center"/>
    </xf>
    <xf numFmtId="164" fontId="3" fillId="2" borderId="4" xfId="0" applyNumberFormat="1" applyFont="1" applyFill="1" applyBorder="1" applyAlignment="1">
      <alignment vertical="center"/>
    </xf>
    <xf numFmtId="0" fontId="3" fillId="2" borderId="2" xfId="0" applyFont="1" applyFill="1" applyBorder="1" applyAlignment="1">
      <alignment horizontal="center" vertical="center"/>
    </xf>
    <xf numFmtId="164" fontId="3" fillId="2" borderId="2" xfId="0" applyNumberFormat="1" applyFont="1" applyFill="1" applyBorder="1" applyAlignmen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2" borderId="1" xfId="0" applyFont="1" applyFill="1" applyBorder="1" applyAlignment="1">
      <alignment vertical="center"/>
    </xf>
    <xf numFmtId="166" fontId="22" fillId="0" borderId="0" xfId="0" applyNumberFormat="1" applyFont="1"/>
    <xf numFmtId="0" fontId="25" fillId="6" borderId="5" xfId="0" applyFont="1" applyFill="1" applyBorder="1" applyAlignment="1">
      <alignment horizontal="centerContinuous"/>
    </xf>
    <xf numFmtId="0" fontId="25" fillId="6" borderId="6" xfId="0" applyFont="1" applyFill="1" applyBorder="1" applyAlignment="1">
      <alignment horizontal="centerContinuous"/>
    </xf>
    <xf numFmtId="164" fontId="22" fillId="2" borderId="2" xfId="0" applyNumberFormat="1" applyFont="1" applyFill="1" applyBorder="1" applyAlignment="1">
      <alignment vertical="center"/>
    </xf>
    <xf numFmtId="164" fontId="22" fillId="2" borderId="4" xfId="0" applyNumberFormat="1" applyFont="1" applyFill="1" applyBorder="1" applyAlignment="1">
      <alignment vertical="center"/>
    </xf>
    <xf numFmtId="0" fontId="24" fillId="3" borderId="3" xfId="0" applyFont="1" applyFill="1" applyBorder="1" applyAlignment="1">
      <alignment vertical="center" wrapText="1"/>
    </xf>
    <xf numFmtId="0" fontId="24" fillId="3" borderId="3" xfId="0" applyFont="1" applyFill="1" applyBorder="1" applyAlignment="1">
      <alignment horizontal="center" vertical="center" wrapText="1"/>
    </xf>
    <xf numFmtId="165" fontId="24" fillId="0" borderId="1" xfId="0" applyNumberFormat="1" applyFont="1" applyBorder="1" applyAlignment="1">
      <alignment vertical="center"/>
    </xf>
    <xf numFmtId="164" fontId="19" fillId="2" borderId="1" xfId="0" applyNumberFormat="1" applyFont="1" applyFill="1" applyBorder="1" applyAlignment="1">
      <alignment vertical="center"/>
    </xf>
    <xf numFmtId="0" fontId="22" fillId="0" borderId="3" xfId="0" applyFont="1" applyBorder="1" applyAlignment="1">
      <alignment horizontal="center" vertical="center"/>
    </xf>
    <xf numFmtId="0" fontId="22" fillId="0" borderId="3" xfId="0" applyFont="1" applyBorder="1" applyAlignment="1">
      <alignment vertical="center" wrapText="1"/>
    </xf>
    <xf numFmtId="0" fontId="22" fillId="0" borderId="3" xfId="0" applyFont="1" applyBorder="1" applyAlignment="1">
      <alignment horizontal="center" vertical="center" wrapText="1"/>
    </xf>
    <xf numFmtId="169" fontId="24" fillId="0" borderId="3" xfId="4" applyFont="1" applyFill="1" applyBorder="1" applyAlignment="1">
      <alignment horizontal="center" vertical="center"/>
    </xf>
    <xf numFmtId="0" fontId="19" fillId="2" borderId="2" xfId="0" applyFont="1" applyFill="1" applyBorder="1" applyAlignment="1">
      <alignment horizontal="right" vertical="center"/>
    </xf>
    <xf numFmtId="0" fontId="22" fillId="2" borderId="1" xfId="0" applyFont="1" applyFill="1" applyBorder="1" applyAlignment="1">
      <alignment vertical="center"/>
    </xf>
    <xf numFmtId="0" fontId="19" fillId="4" borderId="1" xfId="0" applyFont="1" applyFill="1" applyBorder="1" applyAlignment="1">
      <alignment horizontal="left" vertical="center"/>
    </xf>
    <xf numFmtId="0" fontId="23" fillId="5" borderId="2" xfId="0" applyFont="1" applyFill="1" applyBorder="1"/>
    <xf numFmtId="0" fontId="23" fillId="5" borderId="2" xfId="0" applyFont="1" applyFill="1" applyBorder="1" applyAlignment="1">
      <alignment horizontal="center" vertical="center"/>
    </xf>
    <xf numFmtId="0" fontId="23" fillId="5" borderId="4" xfId="0" applyFont="1" applyFill="1" applyBorder="1"/>
    <xf numFmtId="166" fontId="19" fillId="4" borderId="1" xfId="0" applyNumberFormat="1" applyFont="1" applyFill="1" applyBorder="1" applyAlignment="1">
      <alignment vertical="center"/>
    </xf>
    <xf numFmtId="0" fontId="22" fillId="0" borderId="0" xfId="0" applyFont="1" applyAlignment="1">
      <alignment horizontal="center" vertical="center"/>
    </xf>
    <xf numFmtId="0" fontId="13" fillId="4" borderId="1" xfId="0" applyFont="1" applyFill="1" applyBorder="1" applyAlignment="1">
      <alignment horizontal="left" vertical="center"/>
    </xf>
    <xf numFmtId="0" fontId="17" fillId="5" borderId="2" xfId="0" applyFont="1" applyFill="1" applyBorder="1"/>
    <xf numFmtId="0" fontId="17" fillId="5" borderId="2" xfId="0" applyFont="1" applyFill="1" applyBorder="1" applyAlignment="1">
      <alignment horizontal="center" vertical="center"/>
    </xf>
    <xf numFmtId="0" fontId="17" fillId="5" borderId="4" xfId="0" applyFont="1" applyFill="1" applyBorder="1"/>
    <xf numFmtId="0" fontId="12" fillId="6" borderId="6" xfId="0" applyFont="1" applyFill="1" applyBorder="1" applyAlignment="1">
      <alignment horizontal="centerContinuous" vertical="center"/>
    </xf>
    <xf numFmtId="0" fontId="25" fillId="6" borderId="6" xfId="0" applyFont="1" applyFill="1" applyBorder="1" applyAlignment="1">
      <alignment horizontal="centerContinuous" vertical="center"/>
    </xf>
    <xf numFmtId="0" fontId="13" fillId="0" borderId="7"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9" fillId="0" borderId="2" xfId="0" applyFont="1" applyBorder="1" applyAlignment="1">
      <alignment vertical="center"/>
    </xf>
    <xf numFmtId="0" fontId="3" fillId="0" borderId="0" xfId="0" applyFont="1"/>
    <xf numFmtId="0" fontId="3" fillId="0" borderId="0" xfId="0" applyFont="1" applyAlignment="1">
      <alignment vertical="center"/>
    </xf>
    <xf numFmtId="0" fontId="3" fillId="2" borderId="4" xfId="0" applyFont="1" applyFill="1" applyBorder="1" applyAlignment="1">
      <alignment vertical="center"/>
    </xf>
    <xf numFmtId="0" fontId="3" fillId="0" borderId="2" xfId="0" applyFont="1" applyBorder="1" applyAlignment="1">
      <alignment vertical="center"/>
    </xf>
    <xf numFmtId="164" fontId="13" fillId="0" borderId="4" xfId="0" applyNumberFormat="1" applyFont="1" applyBorder="1" applyAlignment="1">
      <alignment vertical="center"/>
    </xf>
    <xf numFmtId="0" fontId="28" fillId="6" borderId="6" xfId="0" applyFont="1" applyFill="1" applyBorder="1" applyAlignment="1">
      <alignment horizontal="centerContinuous"/>
    </xf>
    <xf numFmtId="166" fontId="3" fillId="0" borderId="0" xfId="0" applyNumberFormat="1" applyFont="1"/>
    <xf numFmtId="0" fontId="3" fillId="2" borderId="2" xfId="0" applyFont="1" applyFill="1" applyBorder="1" applyAlignment="1">
      <alignment horizontal="centerContinuous" vertical="center"/>
    </xf>
    <xf numFmtId="164" fontId="3" fillId="2" borderId="2" xfId="0" applyNumberFormat="1" applyFont="1" applyFill="1" applyBorder="1" applyAlignment="1">
      <alignment horizontal="centerContinuous" vertical="center"/>
    </xf>
    <xf numFmtId="0" fontId="3" fillId="0" borderId="0" xfId="0" applyFont="1" applyAlignment="1">
      <alignment horizontal="center" vertical="center"/>
    </xf>
    <xf numFmtId="164" fontId="15" fillId="2" borderId="4" xfId="0" applyNumberFormat="1" applyFont="1" applyFill="1" applyBorder="1" applyAlignment="1">
      <alignment vertical="center"/>
    </xf>
    <xf numFmtId="164" fontId="15" fillId="2" borderId="2" xfId="0" applyNumberFormat="1" applyFont="1" applyFill="1" applyBorder="1" applyAlignment="1">
      <alignment vertical="center"/>
    </xf>
    <xf numFmtId="0" fontId="13" fillId="0" borderId="9" xfId="0" applyFont="1" applyBorder="1" applyAlignment="1">
      <alignment vertical="center"/>
    </xf>
    <xf numFmtId="0" fontId="2" fillId="0" borderId="0" xfId="0" applyFont="1"/>
    <xf numFmtId="0" fontId="2" fillId="0" borderId="0" xfId="0" applyFont="1" applyAlignment="1">
      <alignment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0" borderId="2" xfId="0" applyFont="1" applyBorder="1" applyAlignment="1">
      <alignment vertical="center"/>
    </xf>
    <xf numFmtId="0" fontId="28" fillId="6" borderId="5" xfId="0" applyFont="1" applyFill="1" applyBorder="1" applyAlignment="1">
      <alignment horizontal="centerContinuous"/>
    </xf>
    <xf numFmtId="0" fontId="2" fillId="2" borderId="2" xfId="0" applyFont="1" applyFill="1" applyBorder="1" applyAlignment="1">
      <alignment horizontal="center" vertical="center"/>
    </xf>
    <xf numFmtId="164" fontId="2" fillId="2" borderId="2" xfId="0" applyNumberFormat="1" applyFont="1" applyFill="1" applyBorder="1" applyAlignment="1">
      <alignment vertical="center"/>
    </xf>
    <xf numFmtId="164" fontId="2" fillId="2" borderId="4" xfId="0" applyNumberFormat="1" applyFont="1" applyFill="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2" borderId="1" xfId="0" applyFont="1" applyFill="1" applyBorder="1" applyAlignment="1">
      <alignment vertical="center"/>
    </xf>
    <xf numFmtId="0" fontId="2" fillId="0" borderId="0" xfId="0" applyFont="1" applyAlignment="1">
      <alignment horizontal="center" vertical="center"/>
    </xf>
    <xf numFmtId="166" fontId="2" fillId="0" borderId="0" xfId="0" applyNumberFormat="1" applyFont="1"/>
  </cellXfs>
  <cellStyles count="7">
    <cellStyle name="Comma" xfId="1" builtinId="3"/>
    <cellStyle name="Comma 2" xfId="2" xr:uid="{8C5CC6CB-3D5E-46E1-811E-8370E09EDED9}"/>
    <cellStyle name="Comma 3" xfId="4" xr:uid="{5182BCAC-362E-4E16-ADF2-9691A333B671}"/>
    <cellStyle name="Currency 2" xfId="3" xr:uid="{C27C2954-9BC5-46ED-9A62-B7E9B7426030}"/>
    <cellStyle name="Monétaire 4" xfId="6" xr:uid="{C4B8195D-468D-40E9-BEE1-D69F3BA2B530}"/>
    <cellStyle name="Normal" xfId="0" builtinId="0"/>
    <cellStyle name="Normal 3 3" xfId="5" xr:uid="{F934258E-5BB6-493B-8042-EAE1DD7CEF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28C54-422C-448C-9470-DE6A713AE9EC}">
  <sheetPr>
    <tabColor theme="3" tint="0.499984740745262"/>
    <pageSetUpPr fitToPage="1"/>
  </sheetPr>
  <dimension ref="A2:G62"/>
  <sheetViews>
    <sheetView showGridLines="0" view="pageBreakPreview" zoomScale="110" zoomScaleNormal="100" zoomScaleSheetLayoutView="110" workbookViewId="0">
      <selection activeCell="A61" sqref="A61"/>
    </sheetView>
  </sheetViews>
  <sheetFormatPr defaultColWidth="11.54296875" defaultRowHeight="14" x14ac:dyDescent="0.3"/>
  <cols>
    <col min="1" max="1" width="6.453125" style="1" bestFit="1" customWidth="1"/>
    <col min="2" max="2" width="41.81640625" style="1" customWidth="1"/>
    <col min="3" max="3" width="8.7265625" style="1" customWidth="1"/>
    <col min="4" max="4" width="8.1796875" style="62" bestFit="1" customWidth="1"/>
    <col min="5" max="5" width="12.453125" style="1" customWidth="1"/>
    <col min="6" max="6" width="13.453125" style="1" bestFit="1" customWidth="1"/>
    <col min="7" max="16384" width="11.54296875" style="1"/>
  </cols>
  <sheetData>
    <row r="2" spans="1:7" x14ac:dyDescent="0.3">
      <c r="A2" s="27" t="s">
        <v>484</v>
      </c>
      <c r="B2" s="28"/>
      <c r="C2" s="28"/>
      <c r="D2" s="28"/>
      <c r="E2" s="28"/>
      <c r="F2" s="28"/>
    </row>
    <row r="4" spans="1:7" x14ac:dyDescent="0.3">
      <c r="A4" s="27" t="s">
        <v>478</v>
      </c>
      <c r="B4" s="28"/>
      <c r="C4" s="28"/>
      <c r="D4" s="120"/>
      <c r="E4" s="28"/>
      <c r="F4" s="28"/>
    </row>
    <row r="6" spans="1:7" x14ac:dyDescent="0.3">
      <c r="A6" s="31" t="s">
        <v>158</v>
      </c>
      <c r="B6" s="31" t="s">
        <v>159</v>
      </c>
      <c r="C6" s="32" t="s">
        <v>160</v>
      </c>
      <c r="D6" s="33" t="s">
        <v>161</v>
      </c>
      <c r="E6" s="34" t="s">
        <v>162</v>
      </c>
      <c r="F6" s="35" t="s">
        <v>163</v>
      </c>
    </row>
    <row r="7" spans="1:7" x14ac:dyDescent="0.3">
      <c r="A7" s="2" t="s">
        <v>165</v>
      </c>
      <c r="B7" s="3" t="s">
        <v>166</v>
      </c>
      <c r="C7" s="13"/>
      <c r="D7" s="60"/>
      <c r="E7" s="13"/>
      <c r="F7" s="42"/>
      <c r="G7" s="39"/>
    </row>
    <row r="8" spans="1:7" ht="42" x14ac:dyDescent="0.3">
      <c r="A8" s="10" t="s">
        <v>167</v>
      </c>
      <c r="B8" s="12" t="s">
        <v>172</v>
      </c>
      <c r="C8" s="7" t="s">
        <v>99</v>
      </c>
      <c r="D8" s="10">
        <v>1</v>
      </c>
      <c r="E8" s="11">
        <v>0</v>
      </c>
      <c r="F8" s="43">
        <f>PRODUCT(D8:E8)</f>
        <v>0</v>
      </c>
      <c r="G8" s="40"/>
    </row>
    <row r="9" spans="1:7" ht="42" x14ac:dyDescent="0.3">
      <c r="A9" s="10" t="s">
        <v>168</v>
      </c>
      <c r="B9" s="12" t="s">
        <v>169</v>
      </c>
      <c r="C9" s="7" t="s">
        <v>99</v>
      </c>
      <c r="D9" s="10">
        <v>1</v>
      </c>
      <c r="E9" s="11">
        <v>0</v>
      </c>
      <c r="F9" s="43">
        <f>PRODUCT(D9:E9)</f>
        <v>0</v>
      </c>
      <c r="G9" s="40"/>
    </row>
    <row r="10" spans="1:7" x14ac:dyDescent="0.3">
      <c r="A10" s="36" t="s">
        <v>170</v>
      </c>
      <c r="B10" s="3"/>
      <c r="C10" s="37"/>
      <c r="D10" s="61"/>
      <c r="E10" s="38"/>
      <c r="F10" s="44">
        <f>+SUM(F8:F9)</f>
        <v>0</v>
      </c>
      <c r="G10" s="41"/>
    </row>
    <row r="11" spans="1:7" x14ac:dyDescent="0.3">
      <c r="A11" s="2" t="s">
        <v>0</v>
      </c>
      <c r="B11" s="3" t="s">
        <v>1</v>
      </c>
      <c r="C11" s="4"/>
      <c r="D11" s="4"/>
      <c r="E11" s="6"/>
      <c r="F11" s="14"/>
    </row>
    <row r="12" spans="1:7" ht="98" x14ac:dyDescent="0.3">
      <c r="A12" s="7" t="s">
        <v>2</v>
      </c>
      <c r="B12" s="8" t="s">
        <v>3</v>
      </c>
      <c r="C12" s="9" t="s">
        <v>4</v>
      </c>
      <c r="D12" s="10">
        <v>148.84</v>
      </c>
      <c r="E12" s="11">
        <v>0</v>
      </c>
      <c r="F12" s="11">
        <f t="shared" ref="F12:F14" si="0">PRODUCT(D12:E12)</f>
        <v>0</v>
      </c>
    </row>
    <row r="13" spans="1:7" ht="42" x14ac:dyDescent="0.3">
      <c r="A13" s="7" t="s">
        <v>5</v>
      </c>
      <c r="B13" s="8" t="s">
        <v>362</v>
      </c>
      <c r="C13" s="7" t="s">
        <v>7</v>
      </c>
      <c r="D13" s="10">
        <v>16.5</v>
      </c>
      <c r="E13" s="11">
        <v>0</v>
      </c>
      <c r="F13" s="11">
        <f t="shared" si="0"/>
        <v>0</v>
      </c>
    </row>
    <row r="14" spans="1:7" ht="16.5" x14ac:dyDescent="0.3">
      <c r="A14" s="7" t="s">
        <v>8</v>
      </c>
      <c r="B14" s="8" t="s">
        <v>175</v>
      </c>
      <c r="C14" s="7" t="s">
        <v>7</v>
      </c>
      <c r="D14" s="10">
        <v>20.172000000000001</v>
      </c>
      <c r="E14" s="11">
        <v>0</v>
      </c>
      <c r="F14" s="11">
        <f t="shared" si="0"/>
        <v>0</v>
      </c>
    </row>
    <row r="15" spans="1:7" x14ac:dyDescent="0.3">
      <c r="A15" s="3" t="s">
        <v>12</v>
      </c>
      <c r="B15" s="13"/>
      <c r="C15" s="5"/>
      <c r="D15" s="4"/>
      <c r="E15" s="14"/>
      <c r="F15" s="15">
        <f>SUBTOTAL(9,F12:F14)</f>
        <v>0</v>
      </c>
    </row>
    <row r="16" spans="1:7" x14ac:dyDescent="0.3">
      <c r="A16" s="2" t="s">
        <v>13</v>
      </c>
      <c r="B16" s="3" t="s">
        <v>363</v>
      </c>
      <c r="C16" s="4"/>
      <c r="D16" s="4"/>
      <c r="E16" s="6"/>
      <c r="F16" s="6"/>
    </row>
    <row r="17" spans="1:6" ht="42" x14ac:dyDescent="0.3">
      <c r="A17" s="7" t="s">
        <v>15</v>
      </c>
      <c r="B17" s="12" t="s">
        <v>364</v>
      </c>
      <c r="C17" s="7" t="s">
        <v>7</v>
      </c>
      <c r="D17" s="10">
        <v>1.65</v>
      </c>
      <c r="E17" s="11">
        <v>0</v>
      </c>
      <c r="F17" s="11">
        <f t="shared" ref="F17" si="1">PRODUCT(D17:E17)</f>
        <v>0</v>
      </c>
    </row>
    <row r="18" spans="1:6" ht="42" x14ac:dyDescent="0.3">
      <c r="A18" s="7" t="s">
        <v>16</v>
      </c>
      <c r="B18" s="12" t="s">
        <v>365</v>
      </c>
      <c r="C18" s="7" t="s">
        <v>7</v>
      </c>
      <c r="D18" s="10">
        <v>26.4</v>
      </c>
      <c r="E18" s="11">
        <v>0</v>
      </c>
      <c r="F18" s="11">
        <f t="shared" ref="F18" si="2">PRODUCT(D18:E18)</f>
        <v>0</v>
      </c>
    </row>
    <row r="19" spans="1:6" ht="56" x14ac:dyDescent="0.3">
      <c r="A19" s="7" t="s">
        <v>17</v>
      </c>
      <c r="B19" s="12" t="s">
        <v>400</v>
      </c>
      <c r="C19" s="7" t="s">
        <v>7</v>
      </c>
      <c r="D19" s="10">
        <v>2.7</v>
      </c>
      <c r="E19" s="11">
        <v>0</v>
      </c>
      <c r="F19" s="11">
        <f>PRODUCT(D19:E19)</f>
        <v>0</v>
      </c>
    </row>
    <row r="20" spans="1:6" ht="56" x14ac:dyDescent="0.3">
      <c r="A20" s="7" t="s">
        <v>18</v>
      </c>
      <c r="B20" s="12" t="s">
        <v>401</v>
      </c>
      <c r="C20" s="7" t="s">
        <v>7</v>
      </c>
      <c r="D20" s="10">
        <v>1.98</v>
      </c>
      <c r="E20" s="11">
        <v>0</v>
      </c>
      <c r="F20" s="11">
        <f>PRODUCT(D20:E20)</f>
        <v>0</v>
      </c>
    </row>
    <row r="21" spans="1:6" ht="56" x14ac:dyDescent="0.3">
      <c r="A21" s="7" t="s">
        <v>20</v>
      </c>
      <c r="B21" s="12" t="s">
        <v>402</v>
      </c>
      <c r="C21" s="7" t="s">
        <v>7</v>
      </c>
      <c r="D21" s="10">
        <v>8.1180000000000003</v>
      </c>
      <c r="E21" s="11">
        <v>0</v>
      </c>
      <c r="F21" s="11">
        <f t="shared" ref="F21" si="3">PRODUCT(D21:E21)</f>
        <v>0</v>
      </c>
    </row>
    <row r="22" spans="1:6" ht="42" x14ac:dyDescent="0.3">
      <c r="A22" s="7" t="s">
        <v>22</v>
      </c>
      <c r="B22" s="12" t="s">
        <v>371</v>
      </c>
      <c r="C22" s="7" t="s">
        <v>7</v>
      </c>
      <c r="D22" s="10">
        <v>6.6</v>
      </c>
      <c r="E22" s="11">
        <v>0</v>
      </c>
      <c r="F22" s="11">
        <f>PRODUCT(D22:E22)</f>
        <v>0</v>
      </c>
    </row>
    <row r="23" spans="1:6" ht="56" x14ac:dyDescent="0.3">
      <c r="A23" s="7" t="s">
        <v>24</v>
      </c>
      <c r="B23" s="12" t="s">
        <v>372</v>
      </c>
      <c r="C23" s="7" t="s">
        <v>7</v>
      </c>
      <c r="D23" s="10">
        <v>1.98</v>
      </c>
      <c r="E23" s="11">
        <v>0</v>
      </c>
      <c r="F23" s="11">
        <f>PRODUCT(D23:E23)</f>
        <v>0</v>
      </c>
    </row>
    <row r="24" spans="1:6" ht="56" x14ac:dyDescent="0.3">
      <c r="A24" s="7" t="s">
        <v>26</v>
      </c>
      <c r="B24" s="12" t="s">
        <v>366</v>
      </c>
      <c r="C24" s="7" t="s">
        <v>7</v>
      </c>
      <c r="D24" s="10">
        <v>24.31</v>
      </c>
      <c r="E24" s="11">
        <v>0</v>
      </c>
      <c r="F24" s="11">
        <f>PRODUCT(D24:E24)</f>
        <v>0</v>
      </c>
    </row>
    <row r="25" spans="1:6" ht="42" x14ac:dyDescent="0.3">
      <c r="A25" s="7" t="s">
        <v>28</v>
      </c>
      <c r="B25" s="12" t="s">
        <v>367</v>
      </c>
      <c r="C25" s="7" t="s">
        <v>7</v>
      </c>
      <c r="D25" s="10">
        <v>1.4279999999999999</v>
      </c>
      <c r="E25" s="11">
        <v>0</v>
      </c>
      <c r="F25" s="11">
        <f>PRODUCT(D25:E25)</f>
        <v>0</v>
      </c>
    </row>
    <row r="26" spans="1:6" ht="56" x14ac:dyDescent="0.3">
      <c r="A26" s="7" t="s">
        <v>30</v>
      </c>
      <c r="B26" s="12" t="s">
        <v>368</v>
      </c>
      <c r="C26" s="7" t="s">
        <v>7</v>
      </c>
      <c r="D26" s="10">
        <v>1.9800000000000002</v>
      </c>
      <c r="E26" s="11">
        <v>0</v>
      </c>
      <c r="F26" s="11">
        <f>PRODUCT(D26:E26)</f>
        <v>0</v>
      </c>
    </row>
    <row r="27" spans="1:6" ht="56" x14ac:dyDescent="0.3">
      <c r="A27" s="7" t="s">
        <v>32</v>
      </c>
      <c r="B27" s="12" t="s">
        <v>369</v>
      </c>
      <c r="C27" s="7" t="s">
        <v>7</v>
      </c>
      <c r="D27" s="10">
        <v>5.0519999999999996</v>
      </c>
      <c r="E27" s="11">
        <v>0</v>
      </c>
      <c r="F27" s="11">
        <f t="shared" ref="F27" si="4">PRODUCT(D27:E27)</f>
        <v>0</v>
      </c>
    </row>
    <row r="28" spans="1:6" ht="56" x14ac:dyDescent="0.3">
      <c r="A28" s="7" t="s">
        <v>33</v>
      </c>
      <c r="B28" s="12" t="s">
        <v>370</v>
      </c>
      <c r="C28" s="7" t="s">
        <v>7</v>
      </c>
      <c r="D28" s="10">
        <v>0.82500000000000007</v>
      </c>
      <c r="E28" s="11">
        <v>0</v>
      </c>
      <c r="F28" s="11">
        <f t="shared" ref="F28" si="5">PRODUCT(D28:E28)</f>
        <v>0</v>
      </c>
    </row>
    <row r="29" spans="1:6" ht="56" x14ac:dyDescent="0.3">
      <c r="A29" s="7" t="s">
        <v>35</v>
      </c>
      <c r="B29" s="12" t="s">
        <v>390</v>
      </c>
      <c r="C29" s="7" t="s">
        <v>7</v>
      </c>
      <c r="D29" s="10">
        <f>0.864*5</f>
        <v>4.32</v>
      </c>
      <c r="E29" s="11">
        <v>0</v>
      </c>
      <c r="F29" s="11">
        <f t="shared" ref="F29" si="6">PRODUCT(D29:E29)</f>
        <v>0</v>
      </c>
    </row>
    <row r="30" spans="1:6" x14ac:dyDescent="0.3">
      <c r="A30" s="3" t="s">
        <v>399</v>
      </c>
      <c r="B30" s="13"/>
      <c r="C30" s="13"/>
      <c r="D30" s="60"/>
      <c r="E30" s="14"/>
      <c r="F30" s="15">
        <f>SUBTOTAL(9,F17:F29)</f>
        <v>0</v>
      </c>
    </row>
    <row r="31" spans="1:6" x14ac:dyDescent="0.3">
      <c r="A31" s="2" t="s">
        <v>39</v>
      </c>
      <c r="B31" s="3" t="s">
        <v>389</v>
      </c>
      <c r="C31" s="4"/>
      <c r="D31" s="4"/>
      <c r="E31" s="6"/>
      <c r="F31" s="6"/>
    </row>
    <row r="32" spans="1:6" ht="28" x14ac:dyDescent="0.3">
      <c r="A32" s="57" t="s">
        <v>41</v>
      </c>
      <c r="B32" s="17" t="s">
        <v>194</v>
      </c>
      <c r="C32" s="16" t="s">
        <v>55</v>
      </c>
      <c r="D32" s="10">
        <v>0.99750000000000005</v>
      </c>
      <c r="E32" s="11">
        <v>0</v>
      </c>
      <c r="F32" s="11">
        <f t="shared" ref="F32:F38" si="7">PRODUCT(D32:E32)</f>
        <v>0</v>
      </c>
    </row>
    <row r="33" spans="1:6" ht="28" x14ac:dyDescent="0.3">
      <c r="A33" s="57" t="s">
        <v>43</v>
      </c>
      <c r="B33" s="17" t="s">
        <v>195</v>
      </c>
      <c r="C33" s="16" t="s">
        <v>55</v>
      </c>
      <c r="D33" s="10">
        <v>0.30625000000000002</v>
      </c>
      <c r="E33" s="11">
        <v>0</v>
      </c>
      <c r="F33" s="11">
        <f t="shared" si="7"/>
        <v>0</v>
      </c>
    </row>
    <row r="34" spans="1:6" ht="28" x14ac:dyDescent="0.3">
      <c r="A34" s="57" t="s">
        <v>44</v>
      </c>
      <c r="B34" s="17" t="s">
        <v>196</v>
      </c>
      <c r="C34" s="16" t="s">
        <v>60</v>
      </c>
      <c r="D34" s="10">
        <v>103.55</v>
      </c>
      <c r="E34" s="11">
        <v>0</v>
      </c>
      <c r="F34" s="11">
        <f t="shared" si="7"/>
        <v>0</v>
      </c>
    </row>
    <row r="35" spans="1:6" ht="28" x14ac:dyDescent="0.3">
      <c r="A35" s="57" t="s">
        <v>45</v>
      </c>
      <c r="B35" s="17" t="s">
        <v>197</v>
      </c>
      <c r="C35" s="16" t="s">
        <v>55</v>
      </c>
      <c r="D35" s="10">
        <v>0.23394000000000001</v>
      </c>
      <c r="E35" s="11">
        <v>0</v>
      </c>
      <c r="F35" s="11">
        <f t="shared" si="7"/>
        <v>0</v>
      </c>
    </row>
    <row r="36" spans="1:6" ht="70" x14ac:dyDescent="0.3">
      <c r="A36" s="57" t="s">
        <v>46</v>
      </c>
      <c r="B36" s="55" t="s">
        <v>373</v>
      </c>
      <c r="C36" s="16" t="s">
        <v>60</v>
      </c>
      <c r="D36" s="10">
        <v>81.180000000000007</v>
      </c>
      <c r="E36" s="11">
        <v>0</v>
      </c>
      <c r="F36" s="11">
        <f t="shared" ref="F36" si="8">PRODUCT(D36:E36)</f>
        <v>0</v>
      </c>
    </row>
    <row r="37" spans="1:6" ht="38.25" customHeight="1" x14ac:dyDescent="0.3">
      <c r="A37" s="57" t="s">
        <v>48</v>
      </c>
      <c r="B37" s="55" t="s">
        <v>375</v>
      </c>
      <c r="C37" s="16" t="s">
        <v>63</v>
      </c>
      <c r="D37" s="10">
        <v>21.8</v>
      </c>
      <c r="E37" s="11">
        <v>0</v>
      </c>
      <c r="F37" s="11">
        <f t="shared" si="7"/>
        <v>0</v>
      </c>
    </row>
    <row r="38" spans="1:6" ht="32.25" customHeight="1" x14ac:dyDescent="0.3">
      <c r="A38" s="57" t="s">
        <v>192</v>
      </c>
      <c r="B38" s="59" t="s">
        <v>428</v>
      </c>
      <c r="C38" s="16" t="s">
        <v>63</v>
      </c>
      <c r="D38" s="10">
        <v>12</v>
      </c>
      <c r="E38" s="11">
        <v>0</v>
      </c>
      <c r="F38" s="11">
        <f t="shared" si="7"/>
        <v>0</v>
      </c>
    </row>
    <row r="39" spans="1:6" x14ac:dyDescent="0.3">
      <c r="A39" s="3" t="s">
        <v>398</v>
      </c>
      <c r="B39" s="13"/>
      <c r="C39" s="5"/>
      <c r="D39" s="4"/>
      <c r="E39" s="14"/>
      <c r="F39" s="15">
        <f>SUBTOTAL(9,F32:F38)</f>
        <v>0</v>
      </c>
    </row>
    <row r="40" spans="1:6" x14ac:dyDescent="0.3">
      <c r="A40" s="2" t="s">
        <v>51</v>
      </c>
      <c r="B40" s="3" t="s">
        <v>376</v>
      </c>
      <c r="C40" s="4"/>
      <c r="D40" s="4"/>
      <c r="E40" s="6"/>
      <c r="F40" s="6"/>
    </row>
    <row r="41" spans="1:6" ht="84" x14ac:dyDescent="0.3">
      <c r="A41" s="58" t="s">
        <v>53</v>
      </c>
      <c r="B41" s="55" t="s">
        <v>374</v>
      </c>
      <c r="C41" s="56" t="s">
        <v>99</v>
      </c>
      <c r="D41" s="48">
        <v>1</v>
      </c>
      <c r="E41" s="11">
        <v>0</v>
      </c>
      <c r="F41" s="11">
        <f>PRODUCT(D41:E41)</f>
        <v>0</v>
      </c>
    </row>
    <row r="42" spans="1:6" ht="98" x14ac:dyDescent="0.3">
      <c r="A42" s="58" t="s">
        <v>56</v>
      </c>
      <c r="B42" s="55" t="s">
        <v>377</v>
      </c>
      <c r="C42" s="56" t="s">
        <v>99</v>
      </c>
      <c r="D42" s="48">
        <v>1</v>
      </c>
      <c r="E42" s="11">
        <v>0</v>
      </c>
      <c r="F42" s="11">
        <f>PRODUCT(D42:E42)</f>
        <v>0</v>
      </c>
    </row>
    <row r="43" spans="1:6" x14ac:dyDescent="0.3">
      <c r="A43" s="3" t="s">
        <v>397</v>
      </c>
      <c r="B43" s="13"/>
      <c r="C43" s="5"/>
      <c r="D43" s="4"/>
      <c r="E43" s="14"/>
      <c r="F43" s="15">
        <f>SUBTOTAL(9,F41:F42)</f>
        <v>0</v>
      </c>
    </row>
    <row r="44" spans="1:6" x14ac:dyDescent="0.3">
      <c r="A44" s="2" t="s">
        <v>69</v>
      </c>
      <c r="B44" s="3" t="s">
        <v>379</v>
      </c>
      <c r="C44" s="4"/>
      <c r="D44" s="4"/>
      <c r="E44" s="6"/>
      <c r="F44" s="6"/>
    </row>
    <row r="45" spans="1:6" ht="56" x14ac:dyDescent="0.3">
      <c r="A45" s="7" t="s">
        <v>71</v>
      </c>
      <c r="B45" s="12" t="s">
        <v>378</v>
      </c>
      <c r="C45" s="7" t="s">
        <v>73</v>
      </c>
      <c r="D45" s="10">
        <v>5</v>
      </c>
      <c r="E45" s="11">
        <v>0</v>
      </c>
      <c r="F45" s="11">
        <f t="shared" ref="F45" si="9">PRODUCT(D45:E45)</f>
        <v>0</v>
      </c>
    </row>
    <row r="46" spans="1:6" ht="42" x14ac:dyDescent="0.3">
      <c r="A46" s="7" t="s">
        <v>72</v>
      </c>
      <c r="B46" s="12" t="s">
        <v>380</v>
      </c>
      <c r="C46" s="7" t="s">
        <v>73</v>
      </c>
      <c r="D46" s="10">
        <v>4</v>
      </c>
      <c r="E46" s="11">
        <v>0</v>
      </c>
      <c r="F46" s="11">
        <f t="shared" ref="F46:F47" si="10">PRODUCT(D46:E46)</f>
        <v>0</v>
      </c>
    </row>
    <row r="47" spans="1:6" ht="42" x14ac:dyDescent="0.3">
      <c r="A47" s="7" t="s">
        <v>74</v>
      </c>
      <c r="B47" s="12" t="s">
        <v>381</v>
      </c>
      <c r="C47" s="7" t="s">
        <v>73</v>
      </c>
      <c r="D47" s="10">
        <v>6</v>
      </c>
      <c r="E47" s="11">
        <v>0</v>
      </c>
      <c r="F47" s="11">
        <f t="shared" si="10"/>
        <v>0</v>
      </c>
    </row>
    <row r="48" spans="1:6" x14ac:dyDescent="0.3">
      <c r="A48" s="3" t="s">
        <v>396</v>
      </c>
      <c r="B48" s="22"/>
      <c r="C48" s="4"/>
      <c r="D48" s="4"/>
      <c r="E48" s="14"/>
      <c r="F48" s="15">
        <f>SUBTOTAL(9,F45:F47)</f>
        <v>0</v>
      </c>
    </row>
    <row r="49" spans="1:6" x14ac:dyDescent="0.3">
      <c r="A49" s="2" t="s">
        <v>82</v>
      </c>
      <c r="B49" s="3" t="s">
        <v>87</v>
      </c>
      <c r="C49" s="4"/>
      <c r="D49" s="4"/>
      <c r="E49" s="6"/>
      <c r="F49" s="6"/>
    </row>
    <row r="50" spans="1:6" ht="56" x14ac:dyDescent="0.3">
      <c r="A50" s="7" t="s">
        <v>84</v>
      </c>
      <c r="B50" s="12" t="s">
        <v>382</v>
      </c>
      <c r="C50" s="16" t="s">
        <v>60</v>
      </c>
      <c r="D50" s="10">
        <v>175.24</v>
      </c>
      <c r="E50" s="11">
        <v>0</v>
      </c>
      <c r="F50" s="11">
        <f t="shared" ref="F50:F54" si="11">PRODUCT(D50:E50)</f>
        <v>0</v>
      </c>
    </row>
    <row r="51" spans="1:6" ht="28" x14ac:dyDescent="0.3">
      <c r="A51" s="7" t="s">
        <v>391</v>
      </c>
      <c r="B51" s="12" t="s">
        <v>383</v>
      </c>
      <c r="C51" s="16" t="s">
        <v>60</v>
      </c>
      <c r="D51" s="10">
        <v>175.24</v>
      </c>
      <c r="E51" s="11">
        <v>0</v>
      </c>
      <c r="F51" s="11">
        <f t="shared" si="11"/>
        <v>0</v>
      </c>
    </row>
    <row r="52" spans="1:6" ht="16.5" x14ac:dyDescent="0.3">
      <c r="A52" s="7" t="s">
        <v>392</v>
      </c>
      <c r="B52" s="12" t="s">
        <v>384</v>
      </c>
      <c r="C52" s="16" t="s">
        <v>60</v>
      </c>
      <c r="D52" s="10">
        <v>19.8</v>
      </c>
      <c r="E52" s="11">
        <v>0</v>
      </c>
      <c r="F52" s="11">
        <f t="shared" si="11"/>
        <v>0</v>
      </c>
    </row>
    <row r="53" spans="1:6" ht="28" x14ac:dyDescent="0.3">
      <c r="A53" s="7" t="s">
        <v>393</v>
      </c>
      <c r="B53" s="12" t="s">
        <v>386</v>
      </c>
      <c r="C53" s="16" t="s">
        <v>60</v>
      </c>
      <c r="D53" s="10">
        <v>81.180000000000007</v>
      </c>
      <c r="E53" s="11"/>
      <c r="F53" s="11"/>
    </row>
    <row r="54" spans="1:6" ht="28" x14ac:dyDescent="0.3">
      <c r="A54" s="7" t="s">
        <v>394</v>
      </c>
      <c r="B54" s="12" t="s">
        <v>385</v>
      </c>
      <c r="C54" s="16" t="s">
        <v>60</v>
      </c>
      <c r="D54" s="10">
        <v>33</v>
      </c>
      <c r="E54" s="11">
        <v>0</v>
      </c>
      <c r="F54" s="11">
        <f t="shared" si="11"/>
        <v>0</v>
      </c>
    </row>
    <row r="55" spans="1:6" x14ac:dyDescent="0.3">
      <c r="A55" s="21"/>
      <c r="B55" s="22" t="s">
        <v>85</v>
      </c>
      <c r="C55" s="4"/>
      <c r="D55" s="4"/>
      <c r="E55" s="14"/>
      <c r="F55" s="15">
        <f>SUBTOTAL(9,F50:F54)</f>
        <v>0</v>
      </c>
    </row>
    <row r="56" spans="1:6" x14ac:dyDescent="0.3">
      <c r="A56" s="2" t="s">
        <v>86</v>
      </c>
      <c r="B56" s="3" t="s">
        <v>388</v>
      </c>
      <c r="C56" s="4"/>
      <c r="D56" s="4"/>
      <c r="E56" s="6"/>
      <c r="F56" s="6"/>
    </row>
    <row r="57" spans="1:6" ht="112" x14ac:dyDescent="0.3">
      <c r="A57" s="7" t="s">
        <v>88</v>
      </c>
      <c r="B57" s="12" t="s">
        <v>387</v>
      </c>
      <c r="C57" s="7" t="s">
        <v>99</v>
      </c>
      <c r="D57" s="10">
        <v>1</v>
      </c>
      <c r="E57" s="11">
        <v>0</v>
      </c>
      <c r="F57" s="11">
        <f t="shared" ref="F57" si="12">PRODUCT(D57:E57)</f>
        <v>0</v>
      </c>
    </row>
    <row r="58" spans="1:6" x14ac:dyDescent="0.3">
      <c r="A58" s="3" t="s">
        <v>395</v>
      </c>
      <c r="B58" s="22"/>
      <c r="C58" s="4"/>
      <c r="D58" s="4"/>
      <c r="E58" s="14"/>
      <c r="F58" s="15">
        <f>SUBTOTAL(9,F57)</f>
        <v>0</v>
      </c>
    </row>
    <row r="59" spans="1:6" x14ac:dyDescent="0.3">
      <c r="A59" s="116" t="s">
        <v>403</v>
      </c>
      <c r="B59" s="117"/>
      <c r="C59" s="117"/>
      <c r="D59" s="118"/>
      <c r="E59" s="119"/>
      <c r="F59" s="25">
        <f>SUM(F10,F15,F39,F30,F43,F48,F55,F58)</f>
        <v>0</v>
      </c>
    </row>
    <row r="60" spans="1:6" x14ac:dyDescent="0.3">
      <c r="A60" s="116" t="s">
        <v>486</v>
      </c>
      <c r="B60" s="117"/>
      <c r="C60" s="117"/>
      <c r="D60" s="118"/>
      <c r="E60" s="119"/>
      <c r="F60" s="25">
        <f>PRODUCT(F59,2)</f>
        <v>0</v>
      </c>
    </row>
    <row r="62" spans="1:6" x14ac:dyDescent="0.3">
      <c r="F62" s="26"/>
    </row>
  </sheetData>
  <phoneticPr fontId="20" type="noConversion"/>
  <printOptions horizontalCentered="1"/>
  <pageMargins left="0.70866141732283472" right="0.70866141732283472" top="0.59055118110236227" bottom="0.55118110236220474" header="0.31496062992125984" footer="0.31496062992125984"/>
  <pageSetup paperSize="9" scale="95"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AFF84-5E8B-4D91-988C-F24EA25B46E1}">
  <sheetPr>
    <tabColor theme="3" tint="0.499984740745262"/>
    <pageSetUpPr fitToPage="1"/>
  </sheetPr>
  <dimension ref="A2:E58"/>
  <sheetViews>
    <sheetView showGridLines="0" view="pageBreakPreview" zoomScale="110" zoomScaleNormal="100" zoomScaleSheetLayoutView="110" workbookViewId="0">
      <selection activeCell="A3" sqref="A3"/>
    </sheetView>
  </sheetViews>
  <sheetFormatPr defaultColWidth="11.54296875" defaultRowHeight="14" x14ac:dyDescent="0.3"/>
  <cols>
    <col min="1" max="1" width="6.453125" style="1" bestFit="1" customWidth="1"/>
    <col min="2" max="3" width="41.81640625" style="1" customWidth="1"/>
    <col min="4" max="4" width="8.7265625" style="1" customWidth="1"/>
    <col min="5" max="16384" width="11.54296875" style="1"/>
  </cols>
  <sheetData>
    <row r="2" spans="1:5" x14ac:dyDescent="0.3">
      <c r="A2" s="27" t="s">
        <v>485</v>
      </c>
      <c r="B2" s="28"/>
      <c r="C2" s="28"/>
      <c r="D2" s="28"/>
    </row>
    <row r="4" spans="1:5" x14ac:dyDescent="0.3">
      <c r="A4" s="27" t="s">
        <v>478</v>
      </c>
      <c r="B4" s="28"/>
      <c r="C4" s="28"/>
      <c r="D4" s="28"/>
    </row>
    <row r="6" spans="1:5" x14ac:dyDescent="0.3">
      <c r="A6" s="31" t="s">
        <v>158</v>
      </c>
      <c r="B6" s="31" t="s">
        <v>159</v>
      </c>
      <c r="C6" s="31" t="s">
        <v>164</v>
      </c>
      <c r="D6" s="32" t="s">
        <v>160</v>
      </c>
    </row>
    <row r="7" spans="1:5" x14ac:dyDescent="0.3">
      <c r="A7" s="2" t="s">
        <v>165</v>
      </c>
      <c r="B7" s="3" t="s">
        <v>166</v>
      </c>
      <c r="C7" s="13"/>
      <c r="D7" s="13"/>
      <c r="E7" s="39"/>
    </row>
    <row r="8" spans="1:5" ht="84" x14ac:dyDescent="0.3">
      <c r="A8" s="10" t="s">
        <v>167</v>
      </c>
      <c r="B8" s="12" t="s">
        <v>172</v>
      </c>
      <c r="C8" s="12" t="s">
        <v>171</v>
      </c>
      <c r="D8" s="7" t="s">
        <v>99</v>
      </c>
      <c r="E8" s="40"/>
    </row>
    <row r="9" spans="1:5" ht="84" x14ac:dyDescent="0.3">
      <c r="A9" s="10" t="s">
        <v>168</v>
      </c>
      <c r="B9" s="12" t="s">
        <v>169</v>
      </c>
      <c r="C9" s="12" t="s">
        <v>173</v>
      </c>
      <c r="D9" s="7" t="s">
        <v>99</v>
      </c>
      <c r="E9" s="40"/>
    </row>
    <row r="10" spans="1:5" x14ac:dyDescent="0.3">
      <c r="A10" s="36" t="s">
        <v>170</v>
      </c>
      <c r="B10" s="3"/>
      <c r="C10" s="13"/>
      <c r="D10" s="37"/>
      <c r="E10" s="41"/>
    </row>
    <row r="11" spans="1:5" x14ac:dyDescent="0.3">
      <c r="A11" s="2" t="s">
        <v>0</v>
      </c>
      <c r="B11" s="3" t="s">
        <v>1</v>
      </c>
      <c r="C11" s="13"/>
      <c r="D11" s="4"/>
    </row>
    <row r="12" spans="1:5" ht="98" x14ac:dyDescent="0.3">
      <c r="A12" s="7" t="s">
        <v>2</v>
      </c>
      <c r="B12" s="8" t="s">
        <v>3</v>
      </c>
      <c r="C12" s="8" t="s">
        <v>404</v>
      </c>
      <c r="D12" s="9" t="s">
        <v>4</v>
      </c>
    </row>
    <row r="13" spans="1:5" ht="84" x14ac:dyDescent="0.3">
      <c r="A13" s="7" t="s">
        <v>5</v>
      </c>
      <c r="B13" s="8" t="s">
        <v>362</v>
      </c>
      <c r="C13" s="8" t="s">
        <v>405</v>
      </c>
      <c r="D13" s="7" t="s">
        <v>7</v>
      </c>
    </row>
    <row r="14" spans="1:5" ht="84" x14ac:dyDescent="0.3">
      <c r="A14" s="7" t="s">
        <v>8</v>
      </c>
      <c r="B14" s="8" t="s">
        <v>175</v>
      </c>
      <c r="C14" s="8" t="s">
        <v>406</v>
      </c>
      <c r="D14" s="7" t="s">
        <v>7</v>
      </c>
    </row>
    <row r="15" spans="1:5" x14ac:dyDescent="0.3">
      <c r="A15" s="3" t="s">
        <v>12</v>
      </c>
      <c r="B15" s="13"/>
      <c r="C15" s="13"/>
      <c r="D15" s="5"/>
    </row>
    <row r="16" spans="1:5" x14ac:dyDescent="0.3">
      <c r="A16" s="2" t="s">
        <v>13</v>
      </c>
      <c r="B16" s="3" t="s">
        <v>363</v>
      </c>
      <c r="C16" s="13"/>
      <c r="D16" s="4"/>
    </row>
    <row r="17" spans="1:4" ht="84" x14ac:dyDescent="0.3">
      <c r="A17" s="7" t="s">
        <v>15</v>
      </c>
      <c r="B17" s="12" t="s">
        <v>364</v>
      </c>
      <c r="C17" s="12" t="s">
        <v>407</v>
      </c>
      <c r="D17" s="7" t="s">
        <v>7</v>
      </c>
    </row>
    <row r="18" spans="1:4" ht="98" x14ac:dyDescent="0.3">
      <c r="A18" s="7" t="s">
        <v>16</v>
      </c>
      <c r="B18" s="12" t="s">
        <v>365</v>
      </c>
      <c r="C18" s="12" t="s">
        <v>408</v>
      </c>
      <c r="D18" s="7" t="s">
        <v>7</v>
      </c>
    </row>
    <row r="19" spans="1:4" ht="84" x14ac:dyDescent="0.3">
      <c r="A19" s="7" t="s">
        <v>17</v>
      </c>
      <c r="B19" s="12" t="s">
        <v>400</v>
      </c>
      <c r="C19" s="12" t="s">
        <v>409</v>
      </c>
      <c r="D19" s="7" t="s">
        <v>7</v>
      </c>
    </row>
    <row r="20" spans="1:4" ht="84" x14ac:dyDescent="0.3">
      <c r="A20" s="7" t="s">
        <v>18</v>
      </c>
      <c r="B20" s="12" t="s">
        <v>401</v>
      </c>
      <c r="C20" s="12" t="s">
        <v>410</v>
      </c>
      <c r="D20" s="7" t="s">
        <v>7</v>
      </c>
    </row>
    <row r="21" spans="1:4" ht="84" x14ac:dyDescent="0.3">
      <c r="A21" s="7" t="s">
        <v>20</v>
      </c>
      <c r="B21" s="12" t="s">
        <v>402</v>
      </c>
      <c r="C21" s="12" t="s">
        <v>411</v>
      </c>
      <c r="D21" s="7" t="s">
        <v>7</v>
      </c>
    </row>
    <row r="22" spans="1:4" ht="84" x14ac:dyDescent="0.3">
      <c r="A22" s="7" t="s">
        <v>22</v>
      </c>
      <c r="B22" s="12" t="s">
        <v>371</v>
      </c>
      <c r="C22" s="12" t="s">
        <v>412</v>
      </c>
      <c r="D22" s="7" t="s">
        <v>7</v>
      </c>
    </row>
    <row r="23" spans="1:4" ht="98" x14ac:dyDescent="0.3">
      <c r="A23" s="7" t="s">
        <v>24</v>
      </c>
      <c r="B23" s="12" t="s">
        <v>372</v>
      </c>
      <c r="C23" s="12" t="s">
        <v>413</v>
      </c>
      <c r="D23" s="7" t="s">
        <v>7</v>
      </c>
    </row>
    <row r="24" spans="1:4" ht="98" x14ac:dyDescent="0.3">
      <c r="A24" s="7" t="s">
        <v>26</v>
      </c>
      <c r="B24" s="12" t="s">
        <v>366</v>
      </c>
      <c r="C24" s="12" t="s">
        <v>414</v>
      </c>
      <c r="D24" s="7" t="s">
        <v>7</v>
      </c>
    </row>
    <row r="25" spans="1:4" ht="70" x14ac:dyDescent="0.3">
      <c r="A25" s="7" t="s">
        <v>28</v>
      </c>
      <c r="B25" s="12" t="s">
        <v>367</v>
      </c>
      <c r="C25" s="12" t="s">
        <v>415</v>
      </c>
      <c r="D25" s="7" t="s">
        <v>7</v>
      </c>
    </row>
    <row r="26" spans="1:4" ht="84" x14ac:dyDescent="0.3">
      <c r="A26" s="7" t="s">
        <v>30</v>
      </c>
      <c r="B26" s="12" t="s">
        <v>368</v>
      </c>
      <c r="C26" s="12" t="s">
        <v>416</v>
      </c>
      <c r="D26" s="7" t="s">
        <v>7</v>
      </c>
    </row>
    <row r="27" spans="1:4" ht="84" x14ac:dyDescent="0.3">
      <c r="A27" s="7" t="s">
        <v>32</v>
      </c>
      <c r="B27" s="12" t="s">
        <v>369</v>
      </c>
      <c r="C27" s="12" t="s">
        <v>417</v>
      </c>
      <c r="D27" s="7" t="s">
        <v>7</v>
      </c>
    </row>
    <row r="28" spans="1:4" ht="84" x14ac:dyDescent="0.3">
      <c r="A28" s="7" t="s">
        <v>33</v>
      </c>
      <c r="B28" s="12" t="s">
        <v>370</v>
      </c>
      <c r="C28" s="12" t="s">
        <v>418</v>
      </c>
      <c r="D28" s="7" t="s">
        <v>7</v>
      </c>
    </row>
    <row r="29" spans="1:4" ht="84" x14ac:dyDescent="0.3">
      <c r="A29" s="7" t="s">
        <v>35</v>
      </c>
      <c r="B29" s="12" t="s">
        <v>390</v>
      </c>
      <c r="C29" s="12" t="s">
        <v>419</v>
      </c>
      <c r="D29" s="7" t="s">
        <v>7</v>
      </c>
    </row>
    <row r="30" spans="1:4" x14ac:dyDescent="0.3">
      <c r="A30" s="3" t="s">
        <v>399</v>
      </c>
      <c r="B30" s="13"/>
      <c r="C30" s="13"/>
      <c r="D30" s="13"/>
    </row>
    <row r="31" spans="1:4" x14ac:dyDescent="0.3">
      <c r="A31" s="2" t="s">
        <v>39</v>
      </c>
      <c r="B31" s="3" t="s">
        <v>389</v>
      </c>
      <c r="C31" s="13"/>
      <c r="D31" s="4"/>
    </row>
    <row r="32" spans="1:4" ht="70" x14ac:dyDescent="0.3">
      <c r="A32" s="57" t="s">
        <v>41</v>
      </c>
      <c r="B32" s="17" t="s">
        <v>194</v>
      </c>
      <c r="C32" s="59" t="s">
        <v>420</v>
      </c>
      <c r="D32" s="16" t="s">
        <v>55</v>
      </c>
    </row>
    <row r="33" spans="1:4" ht="56" x14ac:dyDescent="0.3">
      <c r="A33" s="57" t="s">
        <v>43</v>
      </c>
      <c r="B33" s="17" t="s">
        <v>195</v>
      </c>
      <c r="C33" s="59" t="s">
        <v>421</v>
      </c>
      <c r="D33" s="16" t="s">
        <v>55</v>
      </c>
    </row>
    <row r="34" spans="1:4" ht="70" x14ac:dyDescent="0.3">
      <c r="A34" s="57" t="s">
        <v>44</v>
      </c>
      <c r="B34" s="17" t="s">
        <v>196</v>
      </c>
      <c r="C34" s="59" t="s">
        <v>422</v>
      </c>
      <c r="D34" s="16" t="s">
        <v>60</v>
      </c>
    </row>
    <row r="35" spans="1:4" ht="70" x14ac:dyDescent="0.3">
      <c r="A35" s="57" t="s">
        <v>45</v>
      </c>
      <c r="B35" s="17" t="s">
        <v>197</v>
      </c>
      <c r="C35" s="59" t="s">
        <v>423</v>
      </c>
      <c r="D35" s="16" t="s">
        <v>55</v>
      </c>
    </row>
    <row r="36" spans="1:4" ht="98" x14ac:dyDescent="0.3">
      <c r="A36" s="57" t="s">
        <v>46</v>
      </c>
      <c r="B36" s="55" t="s">
        <v>373</v>
      </c>
      <c r="C36" s="59" t="s">
        <v>424</v>
      </c>
      <c r="D36" s="16" t="s">
        <v>60</v>
      </c>
    </row>
    <row r="37" spans="1:4" ht="70" x14ac:dyDescent="0.3">
      <c r="A37" s="57" t="s">
        <v>48</v>
      </c>
      <c r="B37" s="55" t="s">
        <v>375</v>
      </c>
      <c r="C37" s="59" t="s">
        <v>425</v>
      </c>
      <c r="D37" s="16" t="s">
        <v>63</v>
      </c>
    </row>
    <row r="38" spans="1:4" ht="56" x14ac:dyDescent="0.3">
      <c r="A38" s="57" t="s">
        <v>192</v>
      </c>
      <c r="B38" s="59" t="s">
        <v>426</v>
      </c>
      <c r="C38" s="59" t="s">
        <v>427</v>
      </c>
      <c r="D38" s="16" t="s">
        <v>63</v>
      </c>
    </row>
    <row r="39" spans="1:4" x14ac:dyDescent="0.3">
      <c r="A39" s="3" t="s">
        <v>398</v>
      </c>
      <c r="B39" s="13"/>
      <c r="C39" s="13"/>
      <c r="D39" s="5"/>
    </row>
    <row r="40" spans="1:4" x14ac:dyDescent="0.3">
      <c r="A40" s="2" t="s">
        <v>51</v>
      </c>
      <c r="B40" s="3" t="s">
        <v>376</v>
      </c>
      <c r="C40" s="13"/>
      <c r="D40" s="4"/>
    </row>
    <row r="41" spans="1:4" ht="126" x14ac:dyDescent="0.3">
      <c r="A41" s="58" t="s">
        <v>53</v>
      </c>
      <c r="B41" s="55" t="s">
        <v>374</v>
      </c>
      <c r="C41" s="59" t="s">
        <v>429</v>
      </c>
      <c r="D41" s="56" t="s">
        <v>99</v>
      </c>
    </row>
    <row r="42" spans="1:4" ht="140" x14ac:dyDescent="0.3">
      <c r="A42" s="58" t="s">
        <v>56</v>
      </c>
      <c r="B42" s="55" t="s">
        <v>377</v>
      </c>
      <c r="C42" s="59" t="s">
        <v>430</v>
      </c>
      <c r="D42" s="56" t="s">
        <v>99</v>
      </c>
    </row>
    <row r="43" spans="1:4" x14ac:dyDescent="0.3">
      <c r="A43" s="3" t="s">
        <v>397</v>
      </c>
      <c r="B43" s="13"/>
      <c r="C43" s="13"/>
      <c r="D43" s="5"/>
    </row>
    <row r="44" spans="1:4" x14ac:dyDescent="0.3">
      <c r="A44" s="2" t="s">
        <v>69</v>
      </c>
      <c r="B44" s="3" t="s">
        <v>379</v>
      </c>
      <c r="C44" s="13"/>
      <c r="D44" s="4"/>
    </row>
    <row r="45" spans="1:4" ht="70" x14ac:dyDescent="0.3">
      <c r="A45" s="7" t="s">
        <v>71</v>
      </c>
      <c r="B45" s="12" t="s">
        <v>378</v>
      </c>
      <c r="C45" s="12" t="s">
        <v>431</v>
      </c>
      <c r="D45" s="7" t="s">
        <v>73</v>
      </c>
    </row>
    <row r="46" spans="1:4" ht="56" x14ac:dyDescent="0.3">
      <c r="A46" s="7" t="s">
        <v>72</v>
      </c>
      <c r="B46" s="12" t="s">
        <v>380</v>
      </c>
      <c r="C46" s="12" t="s">
        <v>432</v>
      </c>
      <c r="D46" s="7" t="s">
        <v>73</v>
      </c>
    </row>
    <row r="47" spans="1:4" ht="70" x14ac:dyDescent="0.3">
      <c r="A47" s="7" t="s">
        <v>74</v>
      </c>
      <c r="B47" s="12" t="s">
        <v>381</v>
      </c>
      <c r="C47" s="12" t="s">
        <v>433</v>
      </c>
      <c r="D47" s="7" t="s">
        <v>73</v>
      </c>
    </row>
    <row r="48" spans="1:4" x14ac:dyDescent="0.3">
      <c r="A48" s="3" t="s">
        <v>396</v>
      </c>
      <c r="B48" s="22"/>
      <c r="C48" s="22"/>
      <c r="D48" s="4"/>
    </row>
    <row r="49" spans="1:4" x14ac:dyDescent="0.3">
      <c r="A49" s="2" t="s">
        <v>82</v>
      </c>
      <c r="B49" s="3" t="s">
        <v>87</v>
      </c>
      <c r="C49" s="13"/>
      <c r="D49" s="4"/>
    </row>
    <row r="50" spans="1:4" ht="84" x14ac:dyDescent="0.3">
      <c r="A50" s="7" t="s">
        <v>84</v>
      </c>
      <c r="B50" s="12" t="s">
        <v>382</v>
      </c>
      <c r="C50" s="12" t="s">
        <v>434</v>
      </c>
      <c r="D50" s="16" t="s">
        <v>60</v>
      </c>
    </row>
    <row r="51" spans="1:4" ht="70" x14ac:dyDescent="0.3">
      <c r="A51" s="7" t="s">
        <v>391</v>
      </c>
      <c r="B51" s="12" t="s">
        <v>383</v>
      </c>
      <c r="C51" s="12" t="s">
        <v>435</v>
      </c>
      <c r="D51" s="16" t="s">
        <v>60</v>
      </c>
    </row>
    <row r="52" spans="1:4" ht="70" x14ac:dyDescent="0.3">
      <c r="A52" s="7" t="s">
        <v>392</v>
      </c>
      <c r="B52" s="12" t="s">
        <v>384</v>
      </c>
      <c r="C52" s="12" t="s">
        <v>436</v>
      </c>
      <c r="D52" s="16" t="s">
        <v>60</v>
      </c>
    </row>
    <row r="53" spans="1:4" ht="56" x14ac:dyDescent="0.3">
      <c r="A53" s="7" t="s">
        <v>393</v>
      </c>
      <c r="B53" s="12" t="s">
        <v>386</v>
      </c>
      <c r="C53" s="12" t="s">
        <v>437</v>
      </c>
      <c r="D53" s="16" t="s">
        <v>60</v>
      </c>
    </row>
    <row r="54" spans="1:4" ht="70" x14ac:dyDescent="0.3">
      <c r="A54" s="7" t="s">
        <v>394</v>
      </c>
      <c r="B54" s="12" t="s">
        <v>385</v>
      </c>
      <c r="C54" s="12" t="s">
        <v>438</v>
      </c>
      <c r="D54" s="16" t="s">
        <v>60</v>
      </c>
    </row>
    <row r="55" spans="1:4" x14ac:dyDescent="0.3">
      <c r="A55" s="21"/>
      <c r="B55" s="22" t="s">
        <v>85</v>
      </c>
      <c r="C55" s="22"/>
      <c r="D55" s="4"/>
    </row>
    <row r="56" spans="1:4" x14ac:dyDescent="0.3">
      <c r="A56" s="2" t="s">
        <v>86</v>
      </c>
      <c r="B56" s="3" t="s">
        <v>388</v>
      </c>
      <c r="C56" s="13"/>
      <c r="D56" s="4"/>
    </row>
    <row r="57" spans="1:4" ht="140" x14ac:dyDescent="0.3">
      <c r="A57" s="7" t="s">
        <v>88</v>
      </c>
      <c r="B57" s="12" t="s">
        <v>387</v>
      </c>
      <c r="C57" s="12" t="s">
        <v>439</v>
      </c>
      <c r="D57" s="7" t="s">
        <v>99</v>
      </c>
    </row>
    <row r="58" spans="1:4" x14ac:dyDescent="0.3">
      <c r="A58" s="3" t="s">
        <v>395</v>
      </c>
      <c r="B58" s="22"/>
      <c r="C58" s="22"/>
      <c r="D58" s="4"/>
    </row>
  </sheetData>
  <printOptions horizontalCentered="1"/>
  <pageMargins left="0.70866141732283472" right="0.70866141732283472" top="0.59055118110236227" bottom="0.55118110236220474" header="0.31496062992125984" footer="0.31496062992125984"/>
  <pageSetup paperSize="9" scale="66"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1F7CC-A6C0-4BAD-8BB7-E09D4BBC05EA}">
  <sheetPr>
    <pageSetUpPr fitToPage="1"/>
  </sheetPr>
  <dimension ref="A2:J119"/>
  <sheetViews>
    <sheetView view="pageBreakPreview" topLeftCell="A108" zoomScale="145" zoomScaleNormal="100" zoomScaleSheetLayoutView="145" workbookViewId="0">
      <selection activeCell="B6" sqref="B6"/>
    </sheetView>
  </sheetViews>
  <sheetFormatPr defaultColWidth="11.54296875" defaultRowHeight="12.5" x14ac:dyDescent="0.25"/>
  <cols>
    <col min="1" max="1" width="6.453125" style="65" bestFit="1" customWidth="1"/>
    <col min="2" max="2" width="55.6328125" style="65" customWidth="1"/>
    <col min="3" max="3" width="8.7265625" style="65" customWidth="1"/>
    <col min="4" max="4" width="8.1796875" style="115" bestFit="1" customWidth="1"/>
    <col min="5" max="5" width="12.453125" style="65" customWidth="1"/>
    <col min="6" max="6" width="13.81640625" style="65" customWidth="1"/>
    <col min="7" max="9" width="11.54296875" style="65"/>
    <col min="10" max="10" width="11.81640625" style="65" bestFit="1" customWidth="1"/>
    <col min="11" max="16384" width="11.54296875" style="65"/>
  </cols>
  <sheetData>
    <row r="2" spans="1:10" ht="14" x14ac:dyDescent="0.3">
      <c r="A2" s="27" t="s">
        <v>488</v>
      </c>
      <c r="B2" s="28"/>
      <c r="C2" s="28"/>
      <c r="D2" s="28"/>
      <c r="E2" s="28"/>
      <c r="F2" s="28"/>
    </row>
    <row r="4" spans="1:10" ht="13" x14ac:dyDescent="0.25">
      <c r="A4" s="66" t="s">
        <v>158</v>
      </c>
      <c r="B4" s="66" t="s">
        <v>159</v>
      </c>
      <c r="C4" s="67" t="s">
        <v>160</v>
      </c>
      <c r="D4" s="68" t="s">
        <v>161</v>
      </c>
      <c r="E4" s="69" t="s">
        <v>162</v>
      </c>
      <c r="F4" s="70" t="s">
        <v>163</v>
      </c>
    </row>
    <row r="5" spans="1:10" ht="13" x14ac:dyDescent="0.25">
      <c r="A5" s="71" t="s">
        <v>165</v>
      </c>
      <c r="B5" s="72" t="s">
        <v>166</v>
      </c>
      <c r="C5" s="73"/>
      <c r="D5" s="74"/>
      <c r="E5" s="73"/>
      <c r="F5" s="75"/>
    </row>
    <row r="6" spans="1:10" ht="25" x14ac:dyDescent="0.25">
      <c r="A6" s="76" t="s">
        <v>167</v>
      </c>
      <c r="B6" s="77" t="s">
        <v>172</v>
      </c>
      <c r="C6" s="78" t="s">
        <v>99</v>
      </c>
      <c r="D6" s="76">
        <v>3</v>
      </c>
      <c r="E6" s="11">
        <v>0</v>
      </c>
      <c r="F6" s="79">
        <f>PRODUCT(D6:E6)</f>
        <v>0</v>
      </c>
      <c r="I6" s="80"/>
      <c r="J6" s="80"/>
    </row>
    <row r="7" spans="1:10" ht="25" x14ac:dyDescent="0.25">
      <c r="A7" s="76" t="s">
        <v>168</v>
      </c>
      <c r="B7" s="77" t="s">
        <v>169</v>
      </c>
      <c r="C7" s="78" t="s">
        <v>99</v>
      </c>
      <c r="D7" s="76">
        <v>3</v>
      </c>
      <c r="E7" s="11">
        <v>0</v>
      </c>
      <c r="F7" s="79">
        <f>PRODUCT(D7:E7)</f>
        <v>0</v>
      </c>
      <c r="I7" s="80"/>
      <c r="J7" s="80"/>
    </row>
    <row r="8" spans="1:10" ht="13" x14ac:dyDescent="0.25">
      <c r="A8" s="81" t="s">
        <v>170</v>
      </c>
      <c r="B8" s="72"/>
      <c r="C8" s="82"/>
      <c r="D8" s="83"/>
      <c r="E8" s="84"/>
      <c r="F8" s="85">
        <f>+SUM(F6:F7)</f>
        <v>0</v>
      </c>
    </row>
    <row r="9" spans="1:10" ht="14" x14ac:dyDescent="0.25">
      <c r="A9" s="86"/>
      <c r="B9" s="86"/>
      <c r="C9" s="86"/>
      <c r="D9" s="86"/>
      <c r="E9" s="86"/>
      <c r="F9" s="86"/>
    </row>
    <row r="10" spans="1:10" ht="14" x14ac:dyDescent="0.3">
      <c r="A10" s="27" t="s">
        <v>458</v>
      </c>
      <c r="B10" s="28"/>
      <c r="C10" s="28"/>
      <c r="D10" s="28"/>
      <c r="E10" s="28"/>
      <c r="F10" s="28"/>
    </row>
    <row r="11" spans="1:10" ht="14" x14ac:dyDescent="0.25">
      <c r="A11" s="86"/>
      <c r="B11" s="86"/>
      <c r="C11" s="86"/>
      <c r="D11" s="86"/>
      <c r="E11" s="86"/>
      <c r="F11" s="86"/>
    </row>
    <row r="12" spans="1:10" ht="13" x14ac:dyDescent="0.25">
      <c r="A12" s="71" t="s">
        <v>0</v>
      </c>
      <c r="B12" s="72" t="s">
        <v>1</v>
      </c>
      <c r="C12" s="73"/>
      <c r="D12" s="74"/>
      <c r="E12" s="73"/>
      <c r="F12" s="75"/>
    </row>
    <row r="13" spans="1:10" ht="56" x14ac:dyDescent="0.25">
      <c r="A13" s="7" t="s">
        <v>2</v>
      </c>
      <c r="B13" s="8" t="s">
        <v>3</v>
      </c>
      <c r="C13" s="9" t="s">
        <v>4</v>
      </c>
      <c r="D13" s="10">
        <v>140</v>
      </c>
      <c r="E13" s="11">
        <v>0</v>
      </c>
      <c r="F13" s="11">
        <f t="shared" ref="F13:F15" si="0">PRODUCT(D13:E13)</f>
        <v>0</v>
      </c>
    </row>
    <row r="14" spans="1:10" ht="16.5" x14ac:dyDescent="0.25">
      <c r="A14" s="7" t="s">
        <v>5</v>
      </c>
      <c r="B14" s="8" t="s">
        <v>177</v>
      </c>
      <c r="C14" s="7" t="s">
        <v>7</v>
      </c>
      <c r="D14" s="10">
        <v>26.510000000000005</v>
      </c>
      <c r="E14" s="11">
        <v>0</v>
      </c>
      <c r="F14" s="11">
        <f t="shared" si="0"/>
        <v>0</v>
      </c>
    </row>
    <row r="15" spans="1:10" ht="16.5" x14ac:dyDescent="0.25">
      <c r="A15" s="7" t="s">
        <v>8</v>
      </c>
      <c r="B15" s="12" t="s">
        <v>175</v>
      </c>
      <c r="C15" s="7" t="s">
        <v>7</v>
      </c>
      <c r="D15" s="10">
        <v>8.1</v>
      </c>
      <c r="E15" s="11">
        <v>0</v>
      </c>
      <c r="F15" s="11">
        <f t="shared" si="0"/>
        <v>0</v>
      </c>
    </row>
    <row r="16" spans="1:10" ht="14" x14ac:dyDescent="0.25">
      <c r="A16" s="3" t="s">
        <v>12</v>
      </c>
      <c r="B16" s="13"/>
      <c r="C16" s="87"/>
      <c r="D16" s="87"/>
      <c r="E16" s="88"/>
      <c r="F16" s="15">
        <f>SUBTOTAL(9,F13:F15)</f>
        <v>0</v>
      </c>
    </row>
    <row r="17" spans="1:6" ht="14" x14ac:dyDescent="0.25">
      <c r="A17" s="2" t="s">
        <v>13</v>
      </c>
      <c r="B17" s="3" t="s">
        <v>14</v>
      </c>
      <c r="C17" s="89"/>
      <c r="D17" s="87"/>
      <c r="E17" s="90"/>
      <c r="F17" s="90"/>
    </row>
    <row r="18" spans="1:6" ht="28" x14ac:dyDescent="0.25">
      <c r="A18" s="7" t="s">
        <v>15</v>
      </c>
      <c r="B18" s="12" t="s">
        <v>440</v>
      </c>
      <c r="C18" s="7" t="s">
        <v>7</v>
      </c>
      <c r="D18" s="45">
        <v>0.52500000000000002</v>
      </c>
      <c r="E18" s="11">
        <v>0</v>
      </c>
      <c r="F18" s="11">
        <f t="shared" ref="F18:F32" si="1">PRODUCT(D18:E18)</f>
        <v>0</v>
      </c>
    </row>
    <row r="19" spans="1:6" ht="16.5" x14ac:dyDescent="0.25">
      <c r="A19" s="7" t="s">
        <v>16</v>
      </c>
      <c r="B19" s="12" t="s">
        <v>178</v>
      </c>
      <c r="C19" s="7" t="s">
        <v>7</v>
      </c>
      <c r="D19" s="10">
        <v>6.426000000000001</v>
      </c>
      <c r="E19" s="11">
        <v>0</v>
      </c>
      <c r="F19" s="11">
        <f t="shared" si="1"/>
        <v>0</v>
      </c>
    </row>
    <row r="20" spans="1:6" ht="16.5" x14ac:dyDescent="0.25">
      <c r="A20" s="7" t="s">
        <v>17</v>
      </c>
      <c r="B20" s="12" t="s">
        <v>179</v>
      </c>
      <c r="C20" s="7" t="s">
        <v>7</v>
      </c>
      <c r="D20" s="10">
        <v>5.1407999999999996</v>
      </c>
      <c r="E20" s="11">
        <v>0</v>
      </c>
      <c r="F20" s="11">
        <f t="shared" si="1"/>
        <v>0</v>
      </c>
    </row>
    <row r="21" spans="1:6" ht="28" x14ac:dyDescent="0.25">
      <c r="A21" s="7" t="s">
        <v>18</v>
      </c>
      <c r="B21" s="12" t="s">
        <v>441</v>
      </c>
      <c r="C21" s="7" t="s">
        <v>7</v>
      </c>
      <c r="D21" s="10">
        <v>0.3402</v>
      </c>
      <c r="E21" s="11">
        <v>0</v>
      </c>
      <c r="F21" s="11">
        <f t="shared" si="1"/>
        <v>0</v>
      </c>
    </row>
    <row r="22" spans="1:6" ht="28" x14ac:dyDescent="0.25">
      <c r="A22" s="7" t="s">
        <v>20</v>
      </c>
      <c r="B22" s="12" t="s">
        <v>442</v>
      </c>
      <c r="C22" s="7" t="s">
        <v>7</v>
      </c>
      <c r="D22" s="10">
        <v>0.65205000000000002</v>
      </c>
      <c r="E22" s="11">
        <v>0</v>
      </c>
      <c r="F22" s="11">
        <f t="shared" si="1"/>
        <v>0</v>
      </c>
    </row>
    <row r="23" spans="1:6" ht="28" x14ac:dyDescent="0.25">
      <c r="A23" s="7" t="s">
        <v>22</v>
      </c>
      <c r="B23" s="12" t="s">
        <v>180</v>
      </c>
      <c r="C23" s="7" t="s">
        <v>176</v>
      </c>
      <c r="D23" s="10">
        <v>46.41</v>
      </c>
      <c r="E23" s="11">
        <v>0</v>
      </c>
      <c r="F23" s="11">
        <f t="shared" si="1"/>
        <v>0</v>
      </c>
    </row>
    <row r="24" spans="1:6" ht="16.5" x14ac:dyDescent="0.25">
      <c r="A24" s="7" t="s">
        <v>24</v>
      </c>
      <c r="B24" s="12" t="s">
        <v>181</v>
      </c>
      <c r="C24" s="7" t="s">
        <v>176</v>
      </c>
      <c r="D24" s="10">
        <v>46.41</v>
      </c>
      <c r="E24" s="11">
        <v>0</v>
      </c>
      <c r="F24" s="11">
        <f t="shared" si="1"/>
        <v>0</v>
      </c>
    </row>
    <row r="25" spans="1:6" ht="16.5" x14ac:dyDescent="0.25">
      <c r="A25" s="7" t="s">
        <v>26</v>
      </c>
      <c r="B25" s="12" t="s">
        <v>175</v>
      </c>
      <c r="C25" s="7" t="s">
        <v>7</v>
      </c>
      <c r="D25" s="10">
        <v>8.1</v>
      </c>
      <c r="E25" s="11">
        <v>0</v>
      </c>
      <c r="F25" s="11">
        <f t="shared" si="1"/>
        <v>0</v>
      </c>
    </row>
    <row r="26" spans="1:6" ht="14" x14ac:dyDescent="0.25">
      <c r="A26" s="7" t="s">
        <v>28</v>
      </c>
      <c r="B26" s="12" t="s">
        <v>182</v>
      </c>
      <c r="C26" s="7" t="s">
        <v>4</v>
      </c>
      <c r="D26" s="10">
        <v>28.35</v>
      </c>
      <c r="E26" s="11">
        <v>0</v>
      </c>
      <c r="F26" s="11">
        <f t="shared" si="1"/>
        <v>0</v>
      </c>
    </row>
    <row r="27" spans="1:6" ht="16.5" x14ac:dyDescent="0.25">
      <c r="A27" s="7" t="s">
        <v>30</v>
      </c>
      <c r="B27" s="12" t="s">
        <v>443</v>
      </c>
      <c r="C27" s="7" t="s">
        <v>7</v>
      </c>
      <c r="D27" s="10">
        <v>0.66727500000000006</v>
      </c>
      <c r="E27" s="11">
        <v>0</v>
      </c>
      <c r="F27" s="11">
        <f t="shared" si="1"/>
        <v>0</v>
      </c>
    </row>
    <row r="28" spans="1:6" ht="16.5" x14ac:dyDescent="0.25">
      <c r="A28" s="7" t="s">
        <v>32</v>
      </c>
      <c r="B28" s="12" t="s">
        <v>183</v>
      </c>
      <c r="C28" s="7" t="s">
        <v>7</v>
      </c>
      <c r="D28" s="10">
        <v>1.2600000000000002</v>
      </c>
      <c r="E28" s="11">
        <v>0</v>
      </c>
      <c r="F28" s="11">
        <f t="shared" si="1"/>
        <v>0</v>
      </c>
    </row>
    <row r="29" spans="1:6" ht="28" x14ac:dyDescent="0.25">
      <c r="A29" s="7" t="s">
        <v>33</v>
      </c>
      <c r="B29" s="12" t="s">
        <v>444</v>
      </c>
      <c r="C29" s="7" t="s">
        <v>7</v>
      </c>
      <c r="D29" s="10">
        <v>2.8350000000000004</v>
      </c>
      <c r="E29" s="11">
        <v>0</v>
      </c>
      <c r="F29" s="11">
        <f t="shared" si="1"/>
        <v>0</v>
      </c>
    </row>
    <row r="30" spans="1:6" ht="28" x14ac:dyDescent="0.25">
      <c r="A30" s="7" t="s">
        <v>35</v>
      </c>
      <c r="B30" s="12" t="s">
        <v>445</v>
      </c>
      <c r="C30" s="7" t="s">
        <v>7</v>
      </c>
      <c r="D30" s="10">
        <v>0.9408000000000003</v>
      </c>
      <c r="E30" s="11">
        <v>0</v>
      </c>
      <c r="F30" s="11">
        <f t="shared" si="1"/>
        <v>0</v>
      </c>
    </row>
    <row r="31" spans="1:6" ht="28" x14ac:dyDescent="0.25">
      <c r="A31" s="7" t="s">
        <v>36</v>
      </c>
      <c r="B31" s="12" t="s">
        <v>446</v>
      </c>
      <c r="C31" s="7" t="s">
        <v>7</v>
      </c>
      <c r="D31" s="10">
        <v>0.71400000000000019</v>
      </c>
      <c r="E31" s="11">
        <v>0</v>
      </c>
      <c r="F31" s="11">
        <f t="shared" si="1"/>
        <v>0</v>
      </c>
    </row>
    <row r="32" spans="1:6" ht="28" x14ac:dyDescent="0.25">
      <c r="A32" s="7" t="s">
        <v>185</v>
      </c>
      <c r="B32" s="12" t="s">
        <v>184</v>
      </c>
      <c r="C32" s="7" t="s">
        <v>99</v>
      </c>
      <c r="D32" s="10">
        <v>1</v>
      </c>
      <c r="E32" s="11">
        <v>0</v>
      </c>
      <c r="F32" s="11">
        <f t="shared" si="1"/>
        <v>0</v>
      </c>
    </row>
    <row r="33" spans="1:6" ht="14" x14ac:dyDescent="0.25">
      <c r="A33" s="3" t="s">
        <v>38</v>
      </c>
      <c r="B33" s="13"/>
      <c r="C33" s="87"/>
      <c r="D33" s="87"/>
      <c r="E33" s="88"/>
      <c r="F33" s="15">
        <f>SUBTOTAL(9,F18:F32)</f>
        <v>0</v>
      </c>
    </row>
    <row r="34" spans="1:6" ht="14" x14ac:dyDescent="0.25">
      <c r="A34" s="2" t="s">
        <v>39</v>
      </c>
      <c r="B34" s="3" t="s">
        <v>208</v>
      </c>
      <c r="C34" s="89"/>
      <c r="D34" s="87"/>
      <c r="E34" s="90"/>
      <c r="F34" s="90"/>
    </row>
    <row r="35" spans="1:6" ht="28" x14ac:dyDescent="0.25">
      <c r="A35" s="7" t="s">
        <v>41</v>
      </c>
      <c r="B35" s="12" t="s">
        <v>186</v>
      </c>
      <c r="C35" s="7" t="s">
        <v>7</v>
      </c>
      <c r="D35" s="10">
        <v>9.4972500000000011</v>
      </c>
      <c r="E35" s="11">
        <v>0</v>
      </c>
      <c r="F35" s="11">
        <f t="shared" ref="F35:F42" si="2">PRODUCT(D35:E35)</f>
        <v>0</v>
      </c>
    </row>
    <row r="36" spans="1:6" ht="28" x14ac:dyDescent="0.25">
      <c r="A36" s="7" t="s">
        <v>43</v>
      </c>
      <c r="B36" s="12" t="s">
        <v>447</v>
      </c>
      <c r="C36" s="7" t="s">
        <v>7</v>
      </c>
      <c r="D36" s="10">
        <v>0.47486249999999997</v>
      </c>
      <c r="E36" s="11">
        <v>0</v>
      </c>
      <c r="F36" s="11">
        <f t="shared" si="2"/>
        <v>0</v>
      </c>
    </row>
    <row r="37" spans="1:6" ht="16.5" x14ac:dyDescent="0.25">
      <c r="A37" s="7" t="s">
        <v>44</v>
      </c>
      <c r="B37" s="12" t="s">
        <v>448</v>
      </c>
      <c r="C37" s="7" t="s">
        <v>7</v>
      </c>
      <c r="D37" s="10">
        <v>0.61424999999999996</v>
      </c>
      <c r="E37" s="11">
        <v>0</v>
      </c>
      <c r="F37" s="11">
        <f t="shared" si="2"/>
        <v>0</v>
      </c>
    </row>
    <row r="38" spans="1:6" ht="38.25" customHeight="1" x14ac:dyDescent="0.25">
      <c r="A38" s="7" t="s">
        <v>45</v>
      </c>
      <c r="B38" s="12" t="s">
        <v>449</v>
      </c>
      <c r="C38" s="7" t="s">
        <v>4</v>
      </c>
      <c r="D38" s="10">
        <v>16.842000000000002</v>
      </c>
      <c r="E38" s="11">
        <v>0</v>
      </c>
      <c r="F38" s="11">
        <f t="shared" si="2"/>
        <v>0</v>
      </c>
    </row>
    <row r="39" spans="1:6" ht="32.25" customHeight="1" x14ac:dyDescent="0.25">
      <c r="A39" s="7" t="s">
        <v>46</v>
      </c>
      <c r="B39" s="12" t="s">
        <v>187</v>
      </c>
      <c r="C39" s="7" t="s">
        <v>73</v>
      </c>
      <c r="D39" s="10">
        <v>3</v>
      </c>
      <c r="E39" s="11">
        <v>0</v>
      </c>
      <c r="F39" s="11">
        <f t="shared" si="2"/>
        <v>0</v>
      </c>
    </row>
    <row r="40" spans="1:6" ht="28" x14ac:dyDescent="0.25">
      <c r="A40" s="7" t="s">
        <v>48</v>
      </c>
      <c r="B40" s="12" t="s">
        <v>188</v>
      </c>
      <c r="C40" s="7" t="s">
        <v>189</v>
      </c>
      <c r="D40" s="10">
        <v>18</v>
      </c>
      <c r="E40" s="11">
        <v>0</v>
      </c>
      <c r="F40" s="11">
        <f t="shared" si="2"/>
        <v>0</v>
      </c>
    </row>
    <row r="41" spans="1:6" ht="14" x14ac:dyDescent="0.25">
      <c r="A41" s="7" t="s">
        <v>192</v>
      </c>
      <c r="B41" s="12" t="s">
        <v>190</v>
      </c>
      <c r="C41" s="7" t="s">
        <v>4</v>
      </c>
      <c r="D41" s="10">
        <v>52.920000000000009</v>
      </c>
      <c r="E41" s="11">
        <v>0</v>
      </c>
      <c r="F41" s="11">
        <f t="shared" si="2"/>
        <v>0</v>
      </c>
    </row>
    <row r="42" spans="1:6" ht="28" x14ac:dyDescent="0.25">
      <c r="A42" s="7" t="s">
        <v>193</v>
      </c>
      <c r="B42" s="12" t="s">
        <v>191</v>
      </c>
      <c r="C42" s="7" t="s">
        <v>4</v>
      </c>
      <c r="D42" s="10">
        <v>9.4500000000000011</v>
      </c>
      <c r="E42" s="11">
        <v>0</v>
      </c>
      <c r="F42" s="11">
        <f t="shared" si="2"/>
        <v>0</v>
      </c>
    </row>
    <row r="43" spans="1:6" ht="14" x14ac:dyDescent="0.25">
      <c r="A43" s="3" t="s">
        <v>50</v>
      </c>
      <c r="B43" s="13"/>
      <c r="C43" s="13"/>
      <c r="D43" s="13"/>
      <c r="E43" s="88"/>
      <c r="F43" s="15">
        <f>SUBTOTAL(9,F35:F42)</f>
        <v>0</v>
      </c>
    </row>
    <row r="44" spans="1:6" ht="14" x14ac:dyDescent="0.25">
      <c r="A44" s="2" t="s">
        <v>51</v>
      </c>
      <c r="B44" s="3" t="s">
        <v>52</v>
      </c>
      <c r="C44" s="89"/>
      <c r="D44" s="87"/>
      <c r="E44" s="90"/>
      <c r="F44" s="90"/>
    </row>
    <row r="45" spans="1:6" ht="16.5" x14ac:dyDescent="0.25">
      <c r="A45" s="91" t="s">
        <v>53</v>
      </c>
      <c r="B45" s="86" t="s">
        <v>194</v>
      </c>
      <c r="C45" s="91" t="s">
        <v>55</v>
      </c>
      <c r="D45" s="10">
        <v>0.189</v>
      </c>
      <c r="E45" s="11">
        <v>0</v>
      </c>
      <c r="F45" s="11">
        <f t="shared" ref="F45:F50" si="3">PRODUCT(D45:E45)</f>
        <v>0</v>
      </c>
    </row>
    <row r="46" spans="1:6" ht="16.5" x14ac:dyDescent="0.25">
      <c r="A46" s="91" t="s">
        <v>56</v>
      </c>
      <c r="B46" s="86" t="s">
        <v>195</v>
      </c>
      <c r="C46" s="91" t="s">
        <v>55</v>
      </c>
      <c r="D46" s="10">
        <v>0.10500000000000002</v>
      </c>
      <c r="E46" s="11">
        <v>0</v>
      </c>
      <c r="F46" s="11">
        <f t="shared" si="3"/>
        <v>0</v>
      </c>
    </row>
    <row r="47" spans="1:6" ht="28" x14ac:dyDescent="0.25">
      <c r="A47" s="91" t="s">
        <v>58</v>
      </c>
      <c r="B47" s="86" t="s">
        <v>196</v>
      </c>
      <c r="C47" s="91" t="s">
        <v>60</v>
      </c>
      <c r="D47" s="10">
        <v>33.6</v>
      </c>
      <c r="E47" s="11">
        <v>0</v>
      </c>
      <c r="F47" s="11">
        <f t="shared" si="3"/>
        <v>0</v>
      </c>
    </row>
    <row r="48" spans="1:6" ht="28" x14ac:dyDescent="0.25">
      <c r="A48" s="91" t="s">
        <v>61</v>
      </c>
      <c r="B48" s="86" t="s">
        <v>197</v>
      </c>
      <c r="C48" s="91" t="s">
        <v>55</v>
      </c>
      <c r="D48" s="10">
        <v>0.10290000000000001</v>
      </c>
      <c r="E48" s="11">
        <v>0</v>
      </c>
      <c r="F48" s="11">
        <f t="shared" si="3"/>
        <v>0</v>
      </c>
    </row>
    <row r="49" spans="1:9" ht="28" x14ac:dyDescent="0.25">
      <c r="A49" s="91" t="s">
        <v>64</v>
      </c>
      <c r="B49" s="86" t="s">
        <v>198</v>
      </c>
      <c r="C49" s="91" t="s">
        <v>63</v>
      </c>
      <c r="D49" s="10">
        <v>7.3500000000000005</v>
      </c>
      <c r="E49" s="11">
        <v>0</v>
      </c>
      <c r="F49" s="11">
        <f t="shared" si="3"/>
        <v>0</v>
      </c>
    </row>
    <row r="50" spans="1:9" ht="28" x14ac:dyDescent="0.25">
      <c r="A50" s="91" t="s">
        <v>66</v>
      </c>
      <c r="B50" s="86" t="s">
        <v>199</v>
      </c>
      <c r="C50" s="91" t="s">
        <v>63</v>
      </c>
      <c r="D50" s="10">
        <v>5</v>
      </c>
      <c r="E50" s="11">
        <v>0</v>
      </c>
      <c r="F50" s="11">
        <f t="shared" si="3"/>
        <v>0</v>
      </c>
    </row>
    <row r="51" spans="1:9" ht="14" x14ac:dyDescent="0.25">
      <c r="A51" s="3" t="s">
        <v>68</v>
      </c>
      <c r="B51" s="13"/>
      <c r="C51" s="87"/>
      <c r="D51" s="87"/>
      <c r="E51" s="88"/>
      <c r="F51" s="15">
        <f>SUBTOTAL(9,F45:F50)</f>
        <v>0</v>
      </c>
    </row>
    <row r="52" spans="1:9" ht="14" x14ac:dyDescent="0.25">
      <c r="A52" s="2" t="s">
        <v>69</v>
      </c>
      <c r="B52" s="3" t="s">
        <v>70</v>
      </c>
      <c r="C52" s="89"/>
      <c r="D52" s="87"/>
      <c r="E52" s="90"/>
      <c r="F52" s="90"/>
    </row>
    <row r="53" spans="1:9" ht="28" x14ac:dyDescent="0.25">
      <c r="A53" s="92" t="s">
        <v>71</v>
      </c>
      <c r="B53" s="86" t="s">
        <v>200</v>
      </c>
      <c r="C53" s="92" t="s">
        <v>99</v>
      </c>
      <c r="D53" s="48">
        <v>1</v>
      </c>
      <c r="E53" s="11">
        <v>0</v>
      </c>
      <c r="F53" s="11">
        <f>PRODUCT(D53:E53)</f>
        <v>0</v>
      </c>
    </row>
    <row r="54" spans="1:9" ht="28" x14ac:dyDescent="0.25">
      <c r="A54" s="92" t="s">
        <v>72</v>
      </c>
      <c r="B54" s="86" t="s">
        <v>174</v>
      </c>
      <c r="C54" s="92" t="s">
        <v>99</v>
      </c>
      <c r="D54" s="48">
        <v>1</v>
      </c>
      <c r="E54" s="11">
        <v>0</v>
      </c>
      <c r="F54" s="11">
        <f>PRODUCT(D54:E54)</f>
        <v>0</v>
      </c>
    </row>
    <row r="55" spans="1:9" ht="42" x14ac:dyDescent="0.25">
      <c r="A55" s="92" t="s">
        <v>74</v>
      </c>
      <c r="B55" s="20" t="s">
        <v>143</v>
      </c>
      <c r="C55" s="7" t="s">
        <v>99</v>
      </c>
      <c r="D55" s="48">
        <v>1</v>
      </c>
      <c r="E55" s="11">
        <v>0</v>
      </c>
      <c r="F55" s="11">
        <f t="shared" ref="F55:F57" si="4">PRODUCT(D55:E55)</f>
        <v>0</v>
      </c>
    </row>
    <row r="56" spans="1:9" ht="56" x14ac:dyDescent="0.25">
      <c r="A56" s="92" t="s">
        <v>76</v>
      </c>
      <c r="B56" s="20" t="s">
        <v>207</v>
      </c>
      <c r="C56" s="7" t="s">
        <v>73</v>
      </c>
      <c r="D56" s="48">
        <v>4</v>
      </c>
      <c r="E56" s="11">
        <v>0</v>
      </c>
      <c r="F56" s="11">
        <f t="shared" si="4"/>
        <v>0</v>
      </c>
    </row>
    <row r="57" spans="1:9" ht="28" x14ac:dyDescent="0.25">
      <c r="A57" s="92" t="s">
        <v>78</v>
      </c>
      <c r="B57" s="93" t="s">
        <v>204</v>
      </c>
      <c r="C57" s="92" t="s">
        <v>73</v>
      </c>
      <c r="D57" s="48">
        <v>2</v>
      </c>
      <c r="E57" s="11">
        <v>0</v>
      </c>
      <c r="F57" s="11">
        <f t="shared" si="4"/>
        <v>0</v>
      </c>
    </row>
    <row r="58" spans="1:9" ht="42" x14ac:dyDescent="0.25">
      <c r="A58" s="92" t="s">
        <v>201</v>
      </c>
      <c r="B58" s="86" t="s">
        <v>203</v>
      </c>
      <c r="C58" s="92" t="s">
        <v>99</v>
      </c>
      <c r="D58" s="48">
        <v>1</v>
      </c>
      <c r="E58" s="11">
        <v>0</v>
      </c>
      <c r="F58" s="11">
        <f>PRODUCT(D58:E58)</f>
        <v>0</v>
      </c>
    </row>
    <row r="59" spans="1:9" ht="28" x14ac:dyDescent="0.25">
      <c r="A59" s="92" t="s">
        <v>202</v>
      </c>
      <c r="B59" s="20" t="s">
        <v>205</v>
      </c>
      <c r="C59" s="7" t="s">
        <v>73</v>
      </c>
      <c r="D59" s="48">
        <v>1</v>
      </c>
      <c r="E59" s="11">
        <v>0</v>
      </c>
      <c r="F59" s="11">
        <f>PRODUCT(D59:E59)</f>
        <v>0</v>
      </c>
    </row>
    <row r="60" spans="1:9" ht="14" x14ac:dyDescent="0.25">
      <c r="A60" s="3" t="s">
        <v>81</v>
      </c>
      <c r="B60" s="13"/>
      <c r="C60" s="87"/>
      <c r="D60" s="87"/>
      <c r="E60" s="88"/>
      <c r="F60" s="15">
        <f>SUBTOTAL(9,F53:F59)</f>
        <v>0</v>
      </c>
    </row>
    <row r="61" spans="1:9" ht="14" x14ac:dyDescent="0.25">
      <c r="A61" s="2" t="s">
        <v>82</v>
      </c>
      <c r="B61" s="3" t="s">
        <v>83</v>
      </c>
      <c r="C61" s="89"/>
      <c r="D61" s="87"/>
      <c r="E61" s="90"/>
      <c r="F61" s="90"/>
    </row>
    <row r="62" spans="1:9" ht="42" x14ac:dyDescent="0.25">
      <c r="A62" s="7" t="s">
        <v>84</v>
      </c>
      <c r="B62" s="12" t="s">
        <v>206</v>
      </c>
      <c r="C62" s="7" t="s">
        <v>73</v>
      </c>
      <c r="D62" s="10">
        <v>4</v>
      </c>
      <c r="E62" s="11">
        <v>0</v>
      </c>
      <c r="F62" s="11">
        <f t="shared" ref="F62" si="5">PRODUCT(D62:E62)</f>
        <v>0</v>
      </c>
    </row>
    <row r="63" spans="1:9" ht="14" x14ac:dyDescent="0.25">
      <c r="A63" s="94"/>
      <c r="B63" s="22" t="s">
        <v>85</v>
      </c>
      <c r="C63" s="89"/>
      <c r="D63" s="87"/>
      <c r="E63" s="88"/>
      <c r="F63" s="15">
        <f>SUBTOTAL(9,F62)</f>
        <v>0</v>
      </c>
    </row>
    <row r="64" spans="1:9" ht="14" x14ac:dyDescent="0.3">
      <c r="A64" s="23" t="s">
        <v>450</v>
      </c>
      <c r="B64" s="24"/>
      <c r="C64" s="24"/>
      <c r="D64" s="24"/>
      <c r="E64" s="24"/>
      <c r="F64" s="25">
        <f>SUM(F16,F51,F43,F33,F60,F63)</f>
        <v>0</v>
      </c>
      <c r="I64" s="95"/>
    </row>
    <row r="65" spans="1:6" ht="14" x14ac:dyDescent="0.3">
      <c r="A65" s="23" t="s">
        <v>451</v>
      </c>
      <c r="B65" s="24"/>
      <c r="C65" s="24"/>
      <c r="D65" s="24"/>
      <c r="E65" s="24"/>
      <c r="F65" s="25">
        <f>PRODUCT(F64,10)</f>
        <v>0</v>
      </c>
    </row>
    <row r="67" spans="1:6" ht="13" x14ac:dyDescent="0.3">
      <c r="A67" s="96" t="s">
        <v>478</v>
      </c>
      <c r="B67" s="97"/>
      <c r="C67" s="97"/>
      <c r="D67" s="121"/>
      <c r="E67" s="97"/>
      <c r="F67" s="97"/>
    </row>
    <row r="69" spans="1:6" ht="13" x14ac:dyDescent="0.25">
      <c r="A69" s="71" t="s">
        <v>0</v>
      </c>
      <c r="B69" s="72" t="s">
        <v>1</v>
      </c>
      <c r="C69" s="83"/>
      <c r="D69" s="83"/>
      <c r="E69" s="98"/>
      <c r="F69" s="99"/>
    </row>
    <row r="70" spans="1:6" ht="50" x14ac:dyDescent="0.25">
      <c r="A70" s="78" t="s">
        <v>2</v>
      </c>
      <c r="B70" s="100" t="s">
        <v>452</v>
      </c>
      <c r="C70" s="101" t="s">
        <v>4</v>
      </c>
      <c r="D70" s="76">
        <v>148.84</v>
      </c>
      <c r="E70" s="11">
        <v>0</v>
      </c>
      <c r="F70" s="102">
        <f t="shared" ref="F70:F72" si="6">PRODUCT(D70:E70)</f>
        <v>0</v>
      </c>
    </row>
    <row r="71" spans="1:6" ht="25" x14ac:dyDescent="0.25">
      <c r="A71" s="78" t="s">
        <v>5</v>
      </c>
      <c r="B71" s="100" t="s">
        <v>362</v>
      </c>
      <c r="C71" s="78" t="s">
        <v>453</v>
      </c>
      <c r="D71" s="76">
        <v>16.5</v>
      </c>
      <c r="E71" s="11">
        <v>0</v>
      </c>
      <c r="F71" s="102">
        <f t="shared" si="6"/>
        <v>0</v>
      </c>
    </row>
    <row r="72" spans="1:6" ht="14.5" x14ac:dyDescent="0.25">
      <c r="A72" s="78" t="s">
        <v>8</v>
      </c>
      <c r="B72" s="100" t="s">
        <v>175</v>
      </c>
      <c r="C72" s="78" t="s">
        <v>453</v>
      </c>
      <c r="D72" s="76">
        <v>20.172000000000001</v>
      </c>
      <c r="E72" s="11">
        <v>0</v>
      </c>
      <c r="F72" s="102">
        <f t="shared" si="6"/>
        <v>0</v>
      </c>
    </row>
    <row r="73" spans="1:6" ht="13" x14ac:dyDescent="0.25">
      <c r="A73" s="72" t="s">
        <v>12</v>
      </c>
      <c r="B73" s="73"/>
      <c r="C73" s="82"/>
      <c r="D73" s="83"/>
      <c r="E73" s="99"/>
      <c r="F73" s="103">
        <f>SUBTOTAL(9,F70:F72)</f>
        <v>0</v>
      </c>
    </row>
    <row r="74" spans="1:6" ht="13" x14ac:dyDescent="0.25">
      <c r="A74" s="71" t="s">
        <v>13</v>
      </c>
      <c r="B74" s="72" t="s">
        <v>363</v>
      </c>
      <c r="C74" s="83"/>
      <c r="D74" s="83"/>
      <c r="E74" s="98"/>
      <c r="F74" s="98"/>
    </row>
    <row r="75" spans="1:6" ht="25" x14ac:dyDescent="0.25">
      <c r="A75" s="78" t="s">
        <v>15</v>
      </c>
      <c r="B75" s="77" t="s">
        <v>364</v>
      </c>
      <c r="C75" s="78" t="s">
        <v>453</v>
      </c>
      <c r="D75" s="76">
        <v>1.65</v>
      </c>
      <c r="E75" s="11">
        <v>0</v>
      </c>
      <c r="F75" s="102">
        <f t="shared" ref="F75:F76" si="7">PRODUCT(D75:E75)</f>
        <v>0</v>
      </c>
    </row>
    <row r="76" spans="1:6" ht="25" x14ac:dyDescent="0.25">
      <c r="A76" s="78" t="s">
        <v>16</v>
      </c>
      <c r="B76" s="77" t="s">
        <v>365</v>
      </c>
      <c r="C76" s="78" t="s">
        <v>453</v>
      </c>
      <c r="D76" s="76">
        <v>26.4</v>
      </c>
      <c r="E76" s="11">
        <v>0</v>
      </c>
      <c r="F76" s="102">
        <f t="shared" si="7"/>
        <v>0</v>
      </c>
    </row>
    <row r="77" spans="1:6" ht="37.5" x14ac:dyDescent="0.25">
      <c r="A77" s="78" t="s">
        <v>17</v>
      </c>
      <c r="B77" s="77" t="s">
        <v>400</v>
      </c>
      <c r="C77" s="78" t="s">
        <v>453</v>
      </c>
      <c r="D77" s="76">
        <v>2.7</v>
      </c>
      <c r="E77" s="11">
        <v>0</v>
      </c>
      <c r="F77" s="102">
        <f>PRODUCT(D77:E77)</f>
        <v>0</v>
      </c>
    </row>
    <row r="78" spans="1:6" ht="37.5" x14ac:dyDescent="0.25">
      <c r="A78" s="78" t="s">
        <v>18</v>
      </c>
      <c r="B78" s="77" t="s">
        <v>401</v>
      </c>
      <c r="C78" s="78" t="s">
        <v>453</v>
      </c>
      <c r="D78" s="76">
        <v>1.98</v>
      </c>
      <c r="E78" s="11">
        <v>0</v>
      </c>
      <c r="F78" s="102">
        <f>PRODUCT(D78:E78)</f>
        <v>0</v>
      </c>
    </row>
    <row r="79" spans="1:6" ht="37.5" x14ac:dyDescent="0.25">
      <c r="A79" s="78" t="s">
        <v>20</v>
      </c>
      <c r="B79" s="77" t="s">
        <v>402</v>
      </c>
      <c r="C79" s="78" t="s">
        <v>453</v>
      </c>
      <c r="D79" s="76">
        <v>8.1180000000000003</v>
      </c>
      <c r="E79" s="11">
        <v>0</v>
      </c>
      <c r="F79" s="102">
        <f t="shared" ref="F79" si="8">PRODUCT(D79:E79)</f>
        <v>0</v>
      </c>
    </row>
    <row r="80" spans="1:6" ht="25" x14ac:dyDescent="0.25">
      <c r="A80" s="78" t="s">
        <v>22</v>
      </c>
      <c r="B80" s="77" t="s">
        <v>371</v>
      </c>
      <c r="C80" s="78" t="s">
        <v>453</v>
      </c>
      <c r="D80" s="76">
        <v>6.6</v>
      </c>
      <c r="E80" s="11">
        <v>0</v>
      </c>
      <c r="F80" s="102">
        <f>PRODUCT(D80:E80)</f>
        <v>0</v>
      </c>
    </row>
    <row r="81" spans="1:6" ht="37.5" x14ac:dyDescent="0.25">
      <c r="A81" s="78" t="s">
        <v>24</v>
      </c>
      <c r="B81" s="77" t="s">
        <v>372</v>
      </c>
      <c r="C81" s="78" t="s">
        <v>453</v>
      </c>
      <c r="D81" s="76">
        <v>1.98</v>
      </c>
      <c r="E81" s="11">
        <v>0</v>
      </c>
      <c r="F81" s="102">
        <f>PRODUCT(D81:E81)</f>
        <v>0</v>
      </c>
    </row>
    <row r="82" spans="1:6" ht="37.5" x14ac:dyDescent="0.25">
      <c r="A82" s="78" t="s">
        <v>26</v>
      </c>
      <c r="B82" s="77" t="s">
        <v>366</v>
      </c>
      <c r="C82" s="78" t="s">
        <v>453</v>
      </c>
      <c r="D82" s="76">
        <v>24.31</v>
      </c>
      <c r="E82" s="11">
        <v>0</v>
      </c>
      <c r="F82" s="102">
        <f>PRODUCT(D82:E82)</f>
        <v>0</v>
      </c>
    </row>
    <row r="83" spans="1:6" ht="25" x14ac:dyDescent="0.25">
      <c r="A83" s="78" t="s">
        <v>28</v>
      </c>
      <c r="B83" s="77" t="s">
        <v>367</v>
      </c>
      <c r="C83" s="78" t="s">
        <v>453</v>
      </c>
      <c r="D83" s="76">
        <v>1.4279999999999999</v>
      </c>
      <c r="E83" s="11">
        <v>0</v>
      </c>
      <c r="F83" s="102">
        <f>PRODUCT(D83:E83)</f>
        <v>0</v>
      </c>
    </row>
    <row r="84" spans="1:6" ht="37.5" x14ac:dyDescent="0.25">
      <c r="A84" s="78" t="s">
        <v>30</v>
      </c>
      <c r="B84" s="77" t="s">
        <v>368</v>
      </c>
      <c r="C84" s="78" t="s">
        <v>453</v>
      </c>
      <c r="D84" s="76">
        <v>1.9800000000000002</v>
      </c>
      <c r="E84" s="11">
        <v>0</v>
      </c>
      <c r="F84" s="102">
        <f>PRODUCT(D84:E84)</f>
        <v>0</v>
      </c>
    </row>
    <row r="85" spans="1:6" ht="37.5" x14ac:dyDescent="0.25">
      <c r="A85" s="78" t="s">
        <v>32</v>
      </c>
      <c r="B85" s="77" t="s">
        <v>369</v>
      </c>
      <c r="C85" s="91" t="s">
        <v>60</v>
      </c>
      <c r="D85" s="76">
        <v>5.0519999999999996</v>
      </c>
      <c r="E85" s="11">
        <v>0</v>
      </c>
      <c r="F85" s="102">
        <f t="shared" ref="F85:F87" si="9">PRODUCT(D85:E85)</f>
        <v>0</v>
      </c>
    </row>
    <row r="86" spans="1:6" ht="37.5" x14ac:dyDescent="0.25">
      <c r="A86" s="78" t="s">
        <v>33</v>
      </c>
      <c r="B86" s="77" t="s">
        <v>370</v>
      </c>
      <c r="C86" s="78" t="s">
        <v>453</v>
      </c>
      <c r="D86" s="76">
        <v>0.82500000000000007</v>
      </c>
      <c r="E86" s="11">
        <v>0</v>
      </c>
      <c r="F86" s="102">
        <f t="shared" si="9"/>
        <v>0</v>
      </c>
    </row>
    <row r="87" spans="1:6" ht="25" x14ac:dyDescent="0.25">
      <c r="A87" s="78" t="s">
        <v>35</v>
      </c>
      <c r="B87" s="77" t="s">
        <v>390</v>
      </c>
      <c r="C87" s="78" t="s">
        <v>453</v>
      </c>
      <c r="D87" s="76">
        <f>0.864*5</f>
        <v>4.32</v>
      </c>
      <c r="E87" s="11">
        <v>0</v>
      </c>
      <c r="F87" s="102">
        <f t="shared" si="9"/>
        <v>0</v>
      </c>
    </row>
    <row r="88" spans="1:6" ht="13" x14ac:dyDescent="0.25">
      <c r="A88" s="72" t="s">
        <v>399</v>
      </c>
      <c r="B88" s="73"/>
      <c r="C88" s="73"/>
      <c r="D88" s="74"/>
      <c r="E88" s="99"/>
      <c r="F88" s="103">
        <f>SUBTOTAL(9,F75:F87)</f>
        <v>0</v>
      </c>
    </row>
    <row r="89" spans="1:6" ht="13" x14ac:dyDescent="0.25">
      <c r="A89" s="71" t="s">
        <v>39</v>
      </c>
      <c r="B89" s="72" t="s">
        <v>389</v>
      </c>
      <c r="C89" s="83"/>
      <c r="D89" s="83"/>
      <c r="E89" s="98"/>
      <c r="F89" s="98"/>
    </row>
    <row r="90" spans="1:6" ht="14.5" x14ac:dyDescent="0.25">
      <c r="A90" s="104" t="s">
        <v>41</v>
      </c>
      <c r="B90" s="105" t="s">
        <v>194</v>
      </c>
      <c r="C90" s="104" t="s">
        <v>454</v>
      </c>
      <c r="D90" s="76">
        <v>0.99750000000000005</v>
      </c>
      <c r="E90" s="11">
        <v>0</v>
      </c>
      <c r="F90" s="102">
        <f t="shared" ref="F90:F96" si="10">PRODUCT(D90:E90)</f>
        <v>0</v>
      </c>
    </row>
    <row r="91" spans="1:6" ht="14.5" x14ac:dyDescent="0.25">
      <c r="A91" s="104" t="s">
        <v>43</v>
      </c>
      <c r="B91" s="105" t="s">
        <v>195</v>
      </c>
      <c r="C91" s="104" t="s">
        <v>454</v>
      </c>
      <c r="D91" s="76">
        <v>0.30625000000000002</v>
      </c>
      <c r="E91" s="11">
        <v>0</v>
      </c>
      <c r="F91" s="102">
        <f t="shared" si="10"/>
        <v>0</v>
      </c>
    </row>
    <row r="92" spans="1:6" ht="25" x14ac:dyDescent="0.25">
      <c r="A92" s="104" t="s">
        <v>44</v>
      </c>
      <c r="B92" s="105" t="s">
        <v>196</v>
      </c>
      <c r="C92" s="104" t="s">
        <v>455</v>
      </c>
      <c r="D92" s="76">
        <v>103.55</v>
      </c>
      <c r="E92" s="11">
        <v>0</v>
      </c>
      <c r="F92" s="102">
        <f t="shared" si="10"/>
        <v>0</v>
      </c>
    </row>
    <row r="93" spans="1:6" ht="25" x14ac:dyDescent="0.25">
      <c r="A93" s="104" t="s">
        <v>45</v>
      </c>
      <c r="B93" s="105" t="s">
        <v>197</v>
      </c>
      <c r="C93" s="104" t="s">
        <v>454</v>
      </c>
      <c r="D93" s="76">
        <v>0.23394000000000001</v>
      </c>
      <c r="E93" s="11">
        <v>0</v>
      </c>
      <c r="F93" s="102">
        <f t="shared" si="10"/>
        <v>0</v>
      </c>
    </row>
    <row r="94" spans="1:6" ht="50" x14ac:dyDescent="0.25">
      <c r="A94" s="104" t="s">
        <v>46</v>
      </c>
      <c r="B94" s="105" t="s">
        <v>373</v>
      </c>
      <c r="C94" s="104" t="s">
        <v>455</v>
      </c>
      <c r="D94" s="76">
        <v>81.180000000000007</v>
      </c>
      <c r="E94" s="11">
        <v>0</v>
      </c>
      <c r="F94" s="102">
        <f t="shared" si="10"/>
        <v>0</v>
      </c>
    </row>
    <row r="95" spans="1:6" ht="14" x14ac:dyDescent="0.25">
      <c r="A95" s="104" t="s">
        <v>48</v>
      </c>
      <c r="B95" s="105" t="s">
        <v>375</v>
      </c>
      <c r="C95" s="104" t="s">
        <v>63</v>
      </c>
      <c r="D95" s="76">
        <v>21.8</v>
      </c>
      <c r="E95" s="11">
        <v>0</v>
      </c>
      <c r="F95" s="102">
        <f t="shared" si="10"/>
        <v>0</v>
      </c>
    </row>
    <row r="96" spans="1:6" ht="25" x14ac:dyDescent="0.25">
      <c r="A96" s="104" t="s">
        <v>192</v>
      </c>
      <c r="B96" s="105" t="s">
        <v>428</v>
      </c>
      <c r="C96" s="104" t="s">
        <v>63</v>
      </c>
      <c r="D96" s="76">
        <v>12</v>
      </c>
      <c r="E96" s="11">
        <v>0</v>
      </c>
      <c r="F96" s="102">
        <f t="shared" si="10"/>
        <v>0</v>
      </c>
    </row>
    <row r="97" spans="1:6" ht="13" x14ac:dyDescent="0.25">
      <c r="A97" s="72" t="s">
        <v>398</v>
      </c>
      <c r="B97" s="73"/>
      <c r="C97" s="82"/>
      <c r="D97" s="83"/>
      <c r="E97" s="99"/>
      <c r="F97" s="103">
        <f>SUBTOTAL(9,F90:F96)</f>
        <v>0</v>
      </c>
    </row>
    <row r="98" spans="1:6" ht="13" x14ac:dyDescent="0.25">
      <c r="A98" s="71" t="s">
        <v>51</v>
      </c>
      <c r="B98" s="72" t="s">
        <v>376</v>
      </c>
      <c r="C98" s="83"/>
      <c r="D98" s="83"/>
      <c r="E98" s="98"/>
      <c r="F98" s="98"/>
    </row>
    <row r="99" spans="1:6" ht="50" x14ac:dyDescent="0.25">
      <c r="A99" s="106" t="s">
        <v>53</v>
      </c>
      <c r="B99" s="105" t="s">
        <v>374</v>
      </c>
      <c r="C99" s="106" t="s">
        <v>99</v>
      </c>
      <c r="D99" s="107">
        <v>1</v>
      </c>
      <c r="E99" s="11">
        <v>0</v>
      </c>
      <c r="F99" s="102">
        <f>PRODUCT(D99:E99)</f>
        <v>0</v>
      </c>
    </row>
    <row r="100" spans="1:6" ht="62.5" x14ac:dyDescent="0.25">
      <c r="A100" s="106" t="s">
        <v>56</v>
      </c>
      <c r="B100" s="105" t="s">
        <v>377</v>
      </c>
      <c r="C100" s="106" t="s">
        <v>99</v>
      </c>
      <c r="D100" s="107">
        <v>1</v>
      </c>
      <c r="E100" s="11">
        <v>0</v>
      </c>
      <c r="F100" s="102">
        <f>PRODUCT(D100:E100)</f>
        <v>0</v>
      </c>
    </row>
    <row r="101" spans="1:6" ht="13" x14ac:dyDescent="0.25">
      <c r="A101" s="72" t="s">
        <v>397</v>
      </c>
      <c r="B101" s="73"/>
      <c r="C101" s="82"/>
      <c r="D101" s="83"/>
      <c r="E101" s="99"/>
      <c r="F101" s="103">
        <f>SUBTOTAL(9,F99:F100)</f>
        <v>0</v>
      </c>
    </row>
    <row r="102" spans="1:6" ht="13" x14ac:dyDescent="0.25">
      <c r="A102" s="71" t="s">
        <v>69</v>
      </c>
      <c r="B102" s="72" t="s">
        <v>379</v>
      </c>
      <c r="C102" s="83"/>
      <c r="D102" s="83"/>
      <c r="E102" s="98"/>
      <c r="F102" s="98"/>
    </row>
    <row r="103" spans="1:6" ht="37.5" x14ac:dyDescent="0.25">
      <c r="A103" s="78" t="s">
        <v>71</v>
      </c>
      <c r="B103" s="77" t="s">
        <v>378</v>
      </c>
      <c r="C103" s="78" t="s">
        <v>73</v>
      </c>
      <c r="D103" s="76">
        <v>5</v>
      </c>
      <c r="E103" s="11">
        <v>0</v>
      </c>
      <c r="F103" s="102">
        <f t="shared" ref="F103:F105" si="11">PRODUCT(D103:E103)</f>
        <v>0</v>
      </c>
    </row>
    <row r="104" spans="1:6" ht="25" x14ac:dyDescent="0.25">
      <c r="A104" s="78" t="s">
        <v>72</v>
      </c>
      <c r="B104" s="77" t="s">
        <v>380</v>
      </c>
      <c r="C104" s="78" t="s">
        <v>73</v>
      </c>
      <c r="D104" s="76">
        <v>4</v>
      </c>
      <c r="E104" s="11">
        <v>0</v>
      </c>
      <c r="F104" s="102">
        <f t="shared" si="11"/>
        <v>0</v>
      </c>
    </row>
    <row r="105" spans="1:6" ht="25" x14ac:dyDescent="0.25">
      <c r="A105" s="78" t="s">
        <v>74</v>
      </c>
      <c r="B105" s="77" t="s">
        <v>381</v>
      </c>
      <c r="C105" s="78" t="s">
        <v>73</v>
      </c>
      <c r="D105" s="76">
        <v>6</v>
      </c>
      <c r="E105" s="11">
        <v>0</v>
      </c>
      <c r="F105" s="102">
        <f t="shared" si="11"/>
        <v>0</v>
      </c>
    </row>
    <row r="106" spans="1:6" ht="13" x14ac:dyDescent="0.25">
      <c r="A106" s="72" t="s">
        <v>396</v>
      </c>
      <c r="B106" s="108"/>
      <c r="C106" s="83"/>
      <c r="D106" s="83"/>
      <c r="E106" s="99"/>
      <c r="F106" s="103">
        <f>SUBTOTAL(9,F103:F105)</f>
        <v>0</v>
      </c>
    </row>
    <row r="107" spans="1:6" ht="13" x14ac:dyDescent="0.25">
      <c r="A107" s="71" t="s">
        <v>82</v>
      </c>
      <c r="B107" s="72" t="s">
        <v>87</v>
      </c>
      <c r="C107" s="83"/>
      <c r="D107" s="83"/>
      <c r="E107" s="98"/>
      <c r="F107" s="98"/>
    </row>
    <row r="108" spans="1:6" ht="37.5" x14ac:dyDescent="0.25">
      <c r="A108" s="78" t="s">
        <v>84</v>
      </c>
      <c r="B108" s="77" t="s">
        <v>382</v>
      </c>
      <c r="C108" s="104" t="s">
        <v>455</v>
      </c>
      <c r="D108" s="76">
        <v>175.24</v>
      </c>
      <c r="E108" s="11">
        <v>0</v>
      </c>
      <c r="F108" s="102">
        <f t="shared" ref="F108:F112" si="12">PRODUCT(D108:E108)</f>
        <v>0</v>
      </c>
    </row>
    <row r="109" spans="1:6" ht="25" x14ac:dyDescent="0.25">
      <c r="A109" s="78" t="s">
        <v>391</v>
      </c>
      <c r="B109" s="77" t="s">
        <v>383</v>
      </c>
      <c r="C109" s="104" t="s">
        <v>455</v>
      </c>
      <c r="D109" s="76">
        <v>175.24</v>
      </c>
      <c r="E109" s="11">
        <v>0</v>
      </c>
      <c r="F109" s="102">
        <f t="shared" si="12"/>
        <v>0</v>
      </c>
    </row>
    <row r="110" spans="1:6" ht="14.5" x14ac:dyDescent="0.25">
      <c r="A110" s="78" t="s">
        <v>392</v>
      </c>
      <c r="B110" s="77" t="s">
        <v>384</v>
      </c>
      <c r="C110" s="104" t="s">
        <v>455</v>
      </c>
      <c r="D110" s="76">
        <v>19.8</v>
      </c>
      <c r="E110" s="11">
        <v>0</v>
      </c>
      <c r="F110" s="102">
        <f t="shared" si="12"/>
        <v>0</v>
      </c>
    </row>
    <row r="111" spans="1:6" ht="14.5" x14ac:dyDescent="0.25">
      <c r="A111" s="78" t="s">
        <v>393</v>
      </c>
      <c r="B111" s="77" t="s">
        <v>386</v>
      </c>
      <c r="C111" s="104" t="s">
        <v>455</v>
      </c>
      <c r="D111" s="76">
        <v>81.180000000000007</v>
      </c>
      <c r="E111" s="11">
        <v>0</v>
      </c>
      <c r="F111" s="102">
        <f t="shared" si="12"/>
        <v>0</v>
      </c>
    </row>
    <row r="112" spans="1:6" ht="25" x14ac:dyDescent="0.25">
      <c r="A112" s="78" t="s">
        <v>394</v>
      </c>
      <c r="B112" s="77" t="s">
        <v>385</v>
      </c>
      <c r="C112" s="104" t="s">
        <v>455</v>
      </c>
      <c r="D112" s="76">
        <v>33</v>
      </c>
      <c r="E112" s="11">
        <v>0</v>
      </c>
      <c r="F112" s="102">
        <f t="shared" si="12"/>
        <v>0</v>
      </c>
    </row>
    <row r="113" spans="1:6" ht="13" x14ac:dyDescent="0.25">
      <c r="A113" s="109"/>
      <c r="B113" s="108" t="s">
        <v>85</v>
      </c>
      <c r="C113" s="83"/>
      <c r="D113" s="83"/>
      <c r="E113" s="99"/>
      <c r="F113" s="103">
        <f>SUBTOTAL(9,F108:F112)</f>
        <v>0</v>
      </c>
    </row>
    <row r="114" spans="1:6" ht="13" x14ac:dyDescent="0.25">
      <c r="A114" s="71" t="s">
        <v>86</v>
      </c>
      <c r="B114" s="72" t="s">
        <v>388</v>
      </c>
      <c r="C114" s="83"/>
      <c r="D114" s="83"/>
      <c r="E114" s="98"/>
      <c r="F114" s="98"/>
    </row>
    <row r="115" spans="1:6" ht="75" x14ac:dyDescent="0.25">
      <c r="A115" s="78" t="s">
        <v>88</v>
      </c>
      <c r="B115" s="77" t="s">
        <v>456</v>
      </c>
      <c r="C115" s="78" t="s">
        <v>99</v>
      </c>
      <c r="D115" s="76">
        <v>1</v>
      </c>
      <c r="E115" s="11">
        <v>0</v>
      </c>
      <c r="F115" s="102">
        <f t="shared" ref="F115" si="13">PRODUCT(D115:E115)</f>
        <v>0</v>
      </c>
    </row>
    <row r="116" spans="1:6" ht="13" x14ac:dyDescent="0.25">
      <c r="A116" s="72" t="s">
        <v>395</v>
      </c>
      <c r="B116" s="108"/>
      <c r="C116" s="83"/>
      <c r="D116" s="83"/>
      <c r="E116" s="99"/>
      <c r="F116" s="103">
        <f>SUBTOTAL(9,F115)</f>
        <v>0</v>
      </c>
    </row>
    <row r="117" spans="1:6" ht="13" x14ac:dyDescent="0.3">
      <c r="A117" s="110" t="s">
        <v>403</v>
      </c>
      <c r="B117" s="111"/>
      <c r="C117" s="111"/>
      <c r="D117" s="112"/>
      <c r="E117" s="113"/>
      <c r="F117" s="114">
        <f>SUM(F73,F97,F88,F101,F106,F113,F116)</f>
        <v>0</v>
      </c>
    </row>
    <row r="118" spans="1:6" ht="13" x14ac:dyDescent="0.3">
      <c r="A118" s="110" t="s">
        <v>457</v>
      </c>
      <c r="B118" s="111"/>
      <c r="C118" s="111"/>
      <c r="D118" s="112"/>
      <c r="E118" s="113"/>
      <c r="F118" s="114">
        <f>PRODUCT(F117,2)</f>
        <v>0</v>
      </c>
    </row>
    <row r="119" spans="1:6" ht="13" x14ac:dyDescent="0.3">
      <c r="A119" s="110" t="s">
        <v>487</v>
      </c>
      <c r="B119" s="111"/>
      <c r="C119" s="111"/>
      <c r="D119" s="112"/>
      <c r="E119" s="113"/>
      <c r="F119" s="114">
        <f>SUM(F8,F65,F118)</f>
        <v>0</v>
      </c>
    </row>
  </sheetData>
  <printOptions horizontalCentered="1"/>
  <pageMargins left="0.70866141732283472" right="0.70866141732283472" top="0.74803149606299213" bottom="0.74803149606299213" header="0.31496062992125984" footer="0.31496062992125984"/>
  <pageSetup paperSize="9" scale="82" fitToHeight="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CE5B0-C16A-41C7-8A9E-4EF54E2D4F85}">
  <sheetPr>
    <tabColor theme="3" tint="0.499984740745262"/>
    <pageSetUpPr fitToPage="1"/>
  </sheetPr>
  <dimension ref="A2:E114"/>
  <sheetViews>
    <sheetView showGridLines="0" view="pageBreakPreview" zoomScale="110" zoomScaleNormal="100" zoomScaleSheetLayoutView="110" workbookViewId="0">
      <selection activeCell="G7" sqref="G7"/>
    </sheetView>
  </sheetViews>
  <sheetFormatPr defaultColWidth="11.54296875" defaultRowHeight="14" x14ac:dyDescent="0.3"/>
  <cols>
    <col min="1" max="1" width="6.453125" style="1" bestFit="1" customWidth="1"/>
    <col min="2" max="3" width="41.81640625" style="1" customWidth="1"/>
    <col min="4" max="4" width="8.7265625" style="1" customWidth="1"/>
    <col min="5" max="16384" width="11.54296875" style="1"/>
  </cols>
  <sheetData>
    <row r="2" spans="1:5" x14ac:dyDescent="0.3">
      <c r="A2" s="27" t="s">
        <v>490</v>
      </c>
      <c r="B2" s="28"/>
      <c r="C2" s="28"/>
      <c r="D2" s="28"/>
    </row>
    <row r="4" spans="1:5" x14ac:dyDescent="0.3">
      <c r="A4" s="31" t="s">
        <v>158</v>
      </c>
      <c r="B4" s="31" t="s">
        <v>159</v>
      </c>
      <c r="C4" s="31" t="s">
        <v>164</v>
      </c>
      <c r="D4" s="32" t="s">
        <v>160</v>
      </c>
    </row>
    <row r="5" spans="1:5" x14ac:dyDescent="0.3">
      <c r="A5" s="2" t="s">
        <v>165</v>
      </c>
      <c r="B5" s="3" t="s">
        <v>166</v>
      </c>
      <c r="C5" s="13"/>
      <c r="D5" s="13"/>
      <c r="E5" s="39"/>
    </row>
    <row r="6" spans="1:5" ht="84" x14ac:dyDescent="0.3">
      <c r="A6" s="10" t="s">
        <v>167</v>
      </c>
      <c r="B6" s="12" t="s">
        <v>172</v>
      </c>
      <c r="C6" s="12" t="s">
        <v>171</v>
      </c>
      <c r="D6" s="7" t="s">
        <v>99</v>
      </c>
      <c r="E6" s="40"/>
    </row>
    <row r="7" spans="1:5" ht="84" x14ac:dyDescent="0.3">
      <c r="A7" s="10" t="s">
        <v>168</v>
      </c>
      <c r="B7" s="12" t="s">
        <v>169</v>
      </c>
      <c r="C7" s="12" t="s">
        <v>173</v>
      </c>
      <c r="D7" s="7" t="s">
        <v>99</v>
      </c>
      <c r="E7" s="40"/>
    </row>
    <row r="8" spans="1:5" x14ac:dyDescent="0.3">
      <c r="A8" s="36" t="s">
        <v>170</v>
      </c>
      <c r="B8" s="3"/>
      <c r="C8" s="13"/>
      <c r="D8" s="37"/>
      <c r="E8" s="41"/>
    </row>
    <row r="9" spans="1:5" x14ac:dyDescent="0.3">
      <c r="A9" s="122"/>
      <c r="B9" s="123"/>
      <c r="C9" s="124"/>
      <c r="D9" s="125"/>
      <c r="E9" s="41"/>
    </row>
    <row r="10" spans="1:5" x14ac:dyDescent="0.3">
      <c r="A10" s="27" t="s">
        <v>458</v>
      </c>
      <c r="B10" s="28"/>
      <c r="C10" s="28"/>
      <c r="D10" s="28"/>
      <c r="E10" s="41"/>
    </row>
    <row r="11" spans="1:5" x14ac:dyDescent="0.3">
      <c r="A11" s="122"/>
      <c r="B11" s="123"/>
      <c r="C11" s="124"/>
      <c r="D11" s="125"/>
      <c r="E11" s="41"/>
    </row>
    <row r="12" spans="1:5" x14ac:dyDescent="0.3">
      <c r="A12" s="2" t="s">
        <v>0</v>
      </c>
      <c r="B12" s="3" t="s">
        <v>1</v>
      </c>
      <c r="C12" s="13"/>
      <c r="D12" s="4"/>
      <c r="E12" s="41"/>
    </row>
    <row r="13" spans="1:5" ht="112" x14ac:dyDescent="0.3">
      <c r="A13" s="7" t="s">
        <v>2</v>
      </c>
      <c r="B13" s="8" t="s">
        <v>3</v>
      </c>
      <c r="C13" s="8" t="s">
        <v>100</v>
      </c>
      <c r="D13" s="9" t="s">
        <v>4</v>
      </c>
      <c r="E13" s="41"/>
    </row>
    <row r="14" spans="1:5" ht="112" x14ac:dyDescent="0.3">
      <c r="A14" s="7" t="s">
        <v>5</v>
      </c>
      <c r="B14" s="8" t="s">
        <v>177</v>
      </c>
      <c r="C14" s="8" t="s">
        <v>211</v>
      </c>
      <c r="D14" s="7" t="s">
        <v>7</v>
      </c>
      <c r="E14" s="41"/>
    </row>
    <row r="15" spans="1:5" ht="126" x14ac:dyDescent="0.3">
      <c r="A15" s="7" t="s">
        <v>8</v>
      </c>
      <c r="B15" s="12" t="s">
        <v>175</v>
      </c>
      <c r="C15" s="12" t="s">
        <v>212</v>
      </c>
      <c r="D15" s="7" t="s">
        <v>7</v>
      </c>
      <c r="E15" s="41"/>
    </row>
    <row r="16" spans="1:5" x14ac:dyDescent="0.3">
      <c r="A16" s="3" t="s">
        <v>12</v>
      </c>
      <c r="B16" s="13"/>
      <c r="C16" s="13"/>
      <c r="D16" s="5"/>
      <c r="E16" s="41"/>
    </row>
    <row r="17" spans="1:5" x14ac:dyDescent="0.3">
      <c r="A17" s="2" t="s">
        <v>13</v>
      </c>
      <c r="B17" s="3" t="s">
        <v>14</v>
      </c>
      <c r="C17" s="13"/>
      <c r="D17" s="4"/>
      <c r="E17" s="41"/>
    </row>
    <row r="18" spans="1:5" ht="126" x14ac:dyDescent="0.3">
      <c r="A18" s="7" t="s">
        <v>15</v>
      </c>
      <c r="B18" s="12" t="s">
        <v>440</v>
      </c>
      <c r="C18" s="12" t="s">
        <v>213</v>
      </c>
      <c r="D18" s="7" t="s">
        <v>7</v>
      </c>
      <c r="E18" s="41"/>
    </row>
    <row r="19" spans="1:5" ht="98" x14ac:dyDescent="0.3">
      <c r="A19" s="7" t="s">
        <v>16</v>
      </c>
      <c r="B19" s="12" t="s">
        <v>178</v>
      </c>
      <c r="C19" s="12" t="s">
        <v>214</v>
      </c>
      <c r="D19" s="7" t="s">
        <v>7</v>
      </c>
      <c r="E19" s="41"/>
    </row>
    <row r="20" spans="1:5" ht="84" x14ac:dyDescent="0.3">
      <c r="A20" s="7" t="s">
        <v>17</v>
      </c>
      <c r="B20" s="12" t="s">
        <v>179</v>
      </c>
      <c r="C20" s="12" t="s">
        <v>215</v>
      </c>
      <c r="D20" s="7" t="s">
        <v>7</v>
      </c>
      <c r="E20" s="41"/>
    </row>
    <row r="21" spans="1:5" ht="70" x14ac:dyDescent="0.3">
      <c r="A21" s="7" t="s">
        <v>18</v>
      </c>
      <c r="B21" s="12" t="s">
        <v>441</v>
      </c>
      <c r="C21" s="12" t="s">
        <v>216</v>
      </c>
      <c r="D21" s="7" t="s">
        <v>7</v>
      </c>
      <c r="E21" s="41"/>
    </row>
    <row r="22" spans="1:5" ht="70" x14ac:dyDescent="0.3">
      <c r="A22" s="7" t="s">
        <v>20</v>
      </c>
      <c r="B22" s="12" t="s">
        <v>442</v>
      </c>
      <c r="C22" s="12" t="s">
        <v>217</v>
      </c>
      <c r="D22" s="7" t="s">
        <v>7</v>
      </c>
      <c r="E22" s="41"/>
    </row>
    <row r="23" spans="1:5" ht="70" x14ac:dyDescent="0.3">
      <c r="A23" s="7" t="s">
        <v>22</v>
      </c>
      <c r="B23" s="12" t="s">
        <v>180</v>
      </c>
      <c r="C23" s="12" t="s">
        <v>218</v>
      </c>
      <c r="D23" s="7" t="s">
        <v>176</v>
      </c>
      <c r="E23" s="41"/>
    </row>
    <row r="24" spans="1:5" ht="70" x14ac:dyDescent="0.3">
      <c r="A24" s="7" t="s">
        <v>24</v>
      </c>
      <c r="B24" s="12" t="s">
        <v>181</v>
      </c>
      <c r="C24" s="12" t="s">
        <v>219</v>
      </c>
      <c r="D24" s="7" t="s">
        <v>176</v>
      </c>
      <c r="E24" s="41"/>
    </row>
    <row r="25" spans="1:5" ht="70" x14ac:dyDescent="0.3">
      <c r="A25" s="7" t="s">
        <v>26</v>
      </c>
      <c r="B25" s="12" t="s">
        <v>175</v>
      </c>
      <c r="C25" s="12" t="s">
        <v>220</v>
      </c>
      <c r="D25" s="7" t="s">
        <v>7</v>
      </c>
      <c r="E25" s="41"/>
    </row>
    <row r="26" spans="1:5" ht="70" x14ac:dyDescent="0.3">
      <c r="A26" s="7" t="s">
        <v>28</v>
      </c>
      <c r="B26" s="12" t="s">
        <v>182</v>
      </c>
      <c r="C26" s="12" t="s">
        <v>221</v>
      </c>
      <c r="D26" s="7" t="s">
        <v>4</v>
      </c>
      <c r="E26" s="41"/>
    </row>
    <row r="27" spans="1:5" ht="56" x14ac:dyDescent="0.3">
      <c r="A27" s="7" t="s">
        <v>30</v>
      </c>
      <c r="B27" s="12" t="s">
        <v>443</v>
      </c>
      <c r="C27" s="12" t="s">
        <v>222</v>
      </c>
      <c r="D27" s="7" t="s">
        <v>7</v>
      </c>
      <c r="E27" s="41"/>
    </row>
    <row r="28" spans="1:5" ht="56" x14ac:dyDescent="0.3">
      <c r="A28" s="7" t="s">
        <v>32</v>
      </c>
      <c r="B28" s="12" t="s">
        <v>183</v>
      </c>
      <c r="C28" s="12" t="s">
        <v>223</v>
      </c>
      <c r="D28" s="7" t="s">
        <v>7</v>
      </c>
      <c r="E28" s="41"/>
    </row>
    <row r="29" spans="1:5" ht="70" x14ac:dyDescent="0.3">
      <c r="A29" s="7" t="s">
        <v>33</v>
      </c>
      <c r="B29" s="12" t="s">
        <v>444</v>
      </c>
      <c r="C29" s="12" t="s">
        <v>224</v>
      </c>
      <c r="D29" s="7" t="s">
        <v>7</v>
      </c>
      <c r="E29" s="41"/>
    </row>
    <row r="30" spans="1:5" ht="70" x14ac:dyDescent="0.3">
      <c r="A30" s="7" t="s">
        <v>35</v>
      </c>
      <c r="B30" s="12" t="s">
        <v>445</v>
      </c>
      <c r="C30" s="12" t="s">
        <v>225</v>
      </c>
      <c r="D30" s="7" t="s">
        <v>7</v>
      </c>
      <c r="E30" s="41"/>
    </row>
    <row r="31" spans="1:5" ht="70" x14ac:dyDescent="0.3">
      <c r="A31" s="7" t="s">
        <v>36</v>
      </c>
      <c r="B31" s="12" t="s">
        <v>446</v>
      </c>
      <c r="C31" s="12" t="s">
        <v>226</v>
      </c>
      <c r="D31" s="7" t="s">
        <v>7</v>
      </c>
      <c r="E31" s="41"/>
    </row>
    <row r="32" spans="1:5" ht="84" x14ac:dyDescent="0.3">
      <c r="A32" s="7" t="s">
        <v>185</v>
      </c>
      <c r="B32" s="12" t="s">
        <v>184</v>
      </c>
      <c r="C32" s="12" t="s">
        <v>227</v>
      </c>
      <c r="D32" s="7" t="s">
        <v>99</v>
      </c>
      <c r="E32" s="41"/>
    </row>
    <row r="33" spans="1:5" x14ac:dyDescent="0.3">
      <c r="A33" s="3" t="s">
        <v>38</v>
      </c>
      <c r="B33" s="13"/>
      <c r="C33" s="13"/>
      <c r="D33" s="5"/>
      <c r="E33" s="41"/>
    </row>
    <row r="34" spans="1:5" x14ac:dyDescent="0.3">
      <c r="A34" s="2" t="s">
        <v>39</v>
      </c>
      <c r="B34" s="3" t="s">
        <v>208</v>
      </c>
      <c r="C34" s="13"/>
      <c r="D34" s="4"/>
      <c r="E34" s="41"/>
    </row>
    <row r="35" spans="1:5" ht="126" x14ac:dyDescent="0.3">
      <c r="A35" s="7" t="s">
        <v>41</v>
      </c>
      <c r="B35" s="12" t="s">
        <v>186</v>
      </c>
      <c r="C35" s="12" t="s">
        <v>228</v>
      </c>
      <c r="D35" s="7" t="s">
        <v>7</v>
      </c>
      <c r="E35" s="41"/>
    </row>
    <row r="36" spans="1:5" ht="112" x14ac:dyDescent="0.3">
      <c r="A36" s="7" t="s">
        <v>43</v>
      </c>
      <c r="B36" s="12" t="s">
        <v>447</v>
      </c>
      <c r="C36" s="12" t="s">
        <v>229</v>
      </c>
      <c r="D36" s="7" t="s">
        <v>7</v>
      </c>
      <c r="E36" s="41"/>
    </row>
    <row r="37" spans="1:5" ht="98" x14ac:dyDescent="0.3">
      <c r="A37" s="7" t="s">
        <v>44</v>
      </c>
      <c r="B37" s="12" t="s">
        <v>448</v>
      </c>
      <c r="C37" s="12" t="s">
        <v>230</v>
      </c>
      <c r="D37" s="7" t="s">
        <v>7</v>
      </c>
      <c r="E37" s="41"/>
    </row>
    <row r="38" spans="1:5" ht="98" x14ac:dyDescent="0.3">
      <c r="A38" s="7" t="s">
        <v>45</v>
      </c>
      <c r="B38" s="12" t="s">
        <v>449</v>
      </c>
      <c r="C38" s="12" t="s">
        <v>231</v>
      </c>
      <c r="D38" s="7" t="s">
        <v>4</v>
      </c>
      <c r="E38" s="41"/>
    </row>
    <row r="39" spans="1:5" ht="98" x14ac:dyDescent="0.3">
      <c r="A39" s="7" t="s">
        <v>46</v>
      </c>
      <c r="B39" s="12" t="s">
        <v>187</v>
      </c>
      <c r="C39" s="12" t="s">
        <v>232</v>
      </c>
      <c r="D39" s="7" t="s">
        <v>73</v>
      </c>
      <c r="E39" s="41"/>
    </row>
    <row r="40" spans="1:5" ht="112" x14ac:dyDescent="0.3">
      <c r="A40" s="7" t="s">
        <v>48</v>
      </c>
      <c r="B40" s="12" t="s">
        <v>188</v>
      </c>
      <c r="C40" s="12" t="s">
        <v>233</v>
      </c>
      <c r="D40" s="7" t="s">
        <v>189</v>
      </c>
      <c r="E40" s="41"/>
    </row>
    <row r="41" spans="1:5" ht="112" x14ac:dyDescent="0.3">
      <c r="A41" s="7" t="s">
        <v>192</v>
      </c>
      <c r="B41" s="12" t="s">
        <v>190</v>
      </c>
      <c r="C41" s="12" t="s">
        <v>234</v>
      </c>
      <c r="D41" s="7" t="s">
        <v>4</v>
      </c>
      <c r="E41" s="41"/>
    </row>
    <row r="42" spans="1:5" ht="112" x14ac:dyDescent="0.3">
      <c r="A42" s="7" t="s">
        <v>193</v>
      </c>
      <c r="B42" s="12" t="s">
        <v>191</v>
      </c>
      <c r="C42" s="12" t="s">
        <v>235</v>
      </c>
      <c r="D42" s="7" t="s">
        <v>4</v>
      </c>
      <c r="E42" s="41"/>
    </row>
    <row r="43" spans="1:5" x14ac:dyDescent="0.3">
      <c r="A43" s="3" t="s">
        <v>50</v>
      </c>
      <c r="B43" s="13"/>
      <c r="C43" s="13"/>
      <c r="D43" s="13"/>
      <c r="E43" s="41"/>
    </row>
    <row r="44" spans="1:5" x14ac:dyDescent="0.3">
      <c r="A44" s="2" t="s">
        <v>51</v>
      </c>
      <c r="B44" s="3" t="s">
        <v>52</v>
      </c>
      <c r="C44" s="13"/>
      <c r="D44" s="4"/>
      <c r="E44" s="41"/>
    </row>
    <row r="45" spans="1:5" ht="98" x14ac:dyDescent="0.3">
      <c r="A45" s="16" t="s">
        <v>53</v>
      </c>
      <c r="B45" s="63" t="s">
        <v>194</v>
      </c>
      <c r="C45" s="46" t="s">
        <v>236</v>
      </c>
      <c r="D45" s="16" t="s">
        <v>55</v>
      </c>
      <c r="E45" s="41"/>
    </row>
    <row r="46" spans="1:5" ht="84" x14ac:dyDescent="0.3">
      <c r="A46" s="16" t="s">
        <v>56</v>
      </c>
      <c r="B46" s="63" t="s">
        <v>195</v>
      </c>
      <c r="C46" s="46" t="s">
        <v>237</v>
      </c>
      <c r="D46" s="16" t="s">
        <v>55</v>
      </c>
      <c r="E46" s="41"/>
    </row>
    <row r="47" spans="1:5" ht="84" x14ac:dyDescent="0.3">
      <c r="A47" s="16" t="s">
        <v>58</v>
      </c>
      <c r="B47" s="63" t="s">
        <v>196</v>
      </c>
      <c r="C47" s="46" t="s">
        <v>238</v>
      </c>
      <c r="D47" s="16" t="s">
        <v>60</v>
      </c>
      <c r="E47" s="41"/>
    </row>
    <row r="48" spans="1:5" ht="84" x14ac:dyDescent="0.3">
      <c r="A48" s="16" t="s">
        <v>61</v>
      </c>
      <c r="B48" s="63" t="s">
        <v>197</v>
      </c>
      <c r="C48" s="46" t="s">
        <v>239</v>
      </c>
      <c r="D48" s="16" t="s">
        <v>55</v>
      </c>
      <c r="E48" s="41"/>
    </row>
    <row r="49" spans="1:5" ht="84" x14ac:dyDescent="0.3">
      <c r="A49" s="16" t="s">
        <v>64</v>
      </c>
      <c r="B49" s="63" t="s">
        <v>198</v>
      </c>
      <c r="C49" s="46" t="s">
        <v>240</v>
      </c>
      <c r="D49" s="16" t="s">
        <v>63</v>
      </c>
      <c r="E49" s="41"/>
    </row>
    <row r="50" spans="1:5" ht="70" x14ac:dyDescent="0.3">
      <c r="A50" s="16" t="s">
        <v>66</v>
      </c>
      <c r="B50" s="63" t="s">
        <v>199</v>
      </c>
      <c r="C50" s="46" t="s">
        <v>241</v>
      </c>
      <c r="D50" s="16" t="s">
        <v>63</v>
      </c>
      <c r="E50" s="41"/>
    </row>
    <row r="51" spans="1:5" x14ac:dyDescent="0.3">
      <c r="A51" s="3" t="s">
        <v>68</v>
      </c>
      <c r="B51" s="13"/>
      <c r="C51" s="13"/>
      <c r="D51" s="5"/>
      <c r="E51" s="41"/>
    </row>
    <row r="52" spans="1:5" x14ac:dyDescent="0.3">
      <c r="A52" s="2" t="s">
        <v>69</v>
      </c>
      <c r="B52" s="3" t="s">
        <v>70</v>
      </c>
      <c r="C52" s="13"/>
      <c r="D52" s="4"/>
      <c r="E52" s="41"/>
    </row>
    <row r="53" spans="1:5" ht="98" x14ac:dyDescent="0.3">
      <c r="A53" s="18" t="s">
        <v>71</v>
      </c>
      <c r="B53" s="63" t="s">
        <v>200</v>
      </c>
      <c r="C53" s="46" t="s">
        <v>242</v>
      </c>
      <c r="D53" s="47" t="s">
        <v>99</v>
      </c>
      <c r="E53" s="41"/>
    </row>
    <row r="54" spans="1:5" ht="98" x14ac:dyDescent="0.3">
      <c r="A54" s="18" t="s">
        <v>72</v>
      </c>
      <c r="B54" s="63" t="s">
        <v>174</v>
      </c>
      <c r="C54" s="46" t="s">
        <v>243</v>
      </c>
      <c r="D54" s="47" t="s">
        <v>99</v>
      </c>
      <c r="E54" s="41"/>
    </row>
    <row r="55" spans="1:5" ht="98" x14ac:dyDescent="0.3">
      <c r="A55" s="18" t="s">
        <v>74</v>
      </c>
      <c r="B55" s="20" t="s">
        <v>143</v>
      </c>
      <c r="C55" s="20" t="s">
        <v>244</v>
      </c>
      <c r="D55" s="7" t="s">
        <v>99</v>
      </c>
      <c r="E55" s="41"/>
    </row>
    <row r="56" spans="1:5" ht="98" x14ac:dyDescent="0.3">
      <c r="A56" s="18" t="s">
        <v>76</v>
      </c>
      <c r="B56" s="20" t="s">
        <v>207</v>
      </c>
      <c r="C56" s="20" t="s">
        <v>245</v>
      </c>
      <c r="D56" s="7" t="s">
        <v>73</v>
      </c>
      <c r="E56" s="41"/>
    </row>
    <row r="57" spans="1:5" ht="84" x14ac:dyDescent="0.3">
      <c r="A57" s="18" t="s">
        <v>78</v>
      </c>
      <c r="B57" s="64" t="s">
        <v>204</v>
      </c>
      <c r="C57" s="49" t="s">
        <v>246</v>
      </c>
      <c r="D57" s="47" t="s">
        <v>73</v>
      </c>
      <c r="E57" s="41"/>
    </row>
    <row r="58" spans="1:5" ht="84" x14ac:dyDescent="0.3">
      <c r="A58" s="18" t="s">
        <v>201</v>
      </c>
      <c r="B58" s="63" t="s">
        <v>203</v>
      </c>
      <c r="C58" s="46" t="s">
        <v>247</v>
      </c>
      <c r="D58" s="47" t="s">
        <v>99</v>
      </c>
      <c r="E58" s="41"/>
    </row>
    <row r="59" spans="1:5" ht="98" x14ac:dyDescent="0.3">
      <c r="A59" s="18" t="s">
        <v>202</v>
      </c>
      <c r="B59" s="20" t="s">
        <v>205</v>
      </c>
      <c r="C59" s="20" t="s">
        <v>248</v>
      </c>
      <c r="D59" s="7" t="s">
        <v>73</v>
      </c>
      <c r="E59" s="41"/>
    </row>
    <row r="60" spans="1:5" x14ac:dyDescent="0.3">
      <c r="A60" s="3" t="s">
        <v>81</v>
      </c>
      <c r="B60" s="13"/>
      <c r="C60" s="13"/>
      <c r="D60" s="5"/>
      <c r="E60" s="41"/>
    </row>
    <row r="61" spans="1:5" x14ac:dyDescent="0.3">
      <c r="A61" s="2" t="s">
        <v>82</v>
      </c>
      <c r="B61" s="3" t="s">
        <v>83</v>
      </c>
      <c r="C61" s="13"/>
      <c r="D61" s="4"/>
      <c r="E61" s="41"/>
    </row>
    <row r="62" spans="1:5" ht="154" x14ac:dyDescent="0.3">
      <c r="A62" s="7" t="s">
        <v>84</v>
      </c>
      <c r="B62" s="12" t="s">
        <v>206</v>
      </c>
      <c r="C62" s="12" t="s">
        <v>249</v>
      </c>
      <c r="D62" s="7" t="s">
        <v>73</v>
      </c>
      <c r="E62" s="41"/>
    </row>
    <row r="63" spans="1:5" x14ac:dyDescent="0.3">
      <c r="A63" s="21"/>
      <c r="B63" s="22" t="s">
        <v>85</v>
      </c>
      <c r="C63" s="22"/>
      <c r="D63" s="4"/>
      <c r="E63" s="41"/>
    </row>
    <row r="64" spans="1:5" x14ac:dyDescent="0.3">
      <c r="A64" s="122"/>
      <c r="B64" s="123"/>
      <c r="C64" s="124"/>
      <c r="D64" s="125"/>
      <c r="E64" s="41"/>
    </row>
    <row r="65" spans="1:5" x14ac:dyDescent="0.3">
      <c r="A65" s="27" t="s">
        <v>478</v>
      </c>
      <c r="B65" s="28"/>
      <c r="C65" s="28"/>
      <c r="D65" s="28"/>
      <c r="E65" s="41"/>
    </row>
    <row r="66" spans="1:5" x14ac:dyDescent="0.3">
      <c r="A66" s="122"/>
      <c r="B66" s="123"/>
      <c r="C66" s="124"/>
      <c r="D66" s="125"/>
      <c r="E66" s="41"/>
    </row>
    <row r="67" spans="1:5" x14ac:dyDescent="0.3">
      <c r="A67" s="2" t="s">
        <v>0</v>
      </c>
      <c r="B67" s="3" t="s">
        <v>1</v>
      </c>
      <c r="C67" s="13"/>
      <c r="D67" s="4"/>
    </row>
    <row r="68" spans="1:5" ht="98" x14ac:dyDescent="0.3">
      <c r="A68" s="7" t="s">
        <v>2</v>
      </c>
      <c r="B68" s="8" t="s">
        <v>3</v>
      </c>
      <c r="C68" s="8" t="s">
        <v>404</v>
      </c>
      <c r="D68" s="9" t="s">
        <v>4</v>
      </c>
    </row>
    <row r="69" spans="1:5" ht="84" x14ac:dyDescent="0.3">
      <c r="A69" s="7" t="s">
        <v>5</v>
      </c>
      <c r="B69" s="8" t="s">
        <v>362</v>
      </c>
      <c r="C69" s="8" t="s">
        <v>405</v>
      </c>
      <c r="D69" s="7" t="s">
        <v>7</v>
      </c>
    </row>
    <row r="70" spans="1:5" ht="84" x14ac:dyDescent="0.3">
      <c r="A70" s="7" t="s">
        <v>8</v>
      </c>
      <c r="B70" s="8" t="s">
        <v>175</v>
      </c>
      <c r="C70" s="8" t="s">
        <v>406</v>
      </c>
      <c r="D70" s="7" t="s">
        <v>7</v>
      </c>
    </row>
    <row r="71" spans="1:5" x14ac:dyDescent="0.3">
      <c r="A71" s="3" t="s">
        <v>12</v>
      </c>
      <c r="B71" s="13"/>
      <c r="C71" s="13"/>
      <c r="D71" s="5"/>
    </row>
    <row r="72" spans="1:5" x14ac:dyDescent="0.3">
      <c r="A72" s="2" t="s">
        <v>13</v>
      </c>
      <c r="B72" s="3" t="s">
        <v>363</v>
      </c>
      <c r="C72" s="13"/>
      <c r="D72" s="4"/>
    </row>
    <row r="73" spans="1:5" ht="84" x14ac:dyDescent="0.3">
      <c r="A73" s="7" t="s">
        <v>15</v>
      </c>
      <c r="B73" s="12" t="s">
        <v>364</v>
      </c>
      <c r="C73" s="12" t="s">
        <v>407</v>
      </c>
      <c r="D73" s="7" t="s">
        <v>7</v>
      </c>
    </row>
    <row r="74" spans="1:5" ht="98" x14ac:dyDescent="0.3">
      <c r="A74" s="7" t="s">
        <v>16</v>
      </c>
      <c r="B74" s="12" t="s">
        <v>365</v>
      </c>
      <c r="C74" s="12" t="s">
        <v>408</v>
      </c>
      <c r="D74" s="7" t="s">
        <v>7</v>
      </c>
    </row>
    <row r="75" spans="1:5" ht="84" x14ac:dyDescent="0.3">
      <c r="A75" s="7" t="s">
        <v>17</v>
      </c>
      <c r="B75" s="12" t="s">
        <v>400</v>
      </c>
      <c r="C75" s="12" t="s">
        <v>409</v>
      </c>
      <c r="D75" s="7" t="s">
        <v>7</v>
      </c>
    </row>
    <row r="76" spans="1:5" ht="84" x14ac:dyDescent="0.3">
      <c r="A76" s="7" t="s">
        <v>18</v>
      </c>
      <c r="B76" s="12" t="s">
        <v>401</v>
      </c>
      <c r="C76" s="12" t="s">
        <v>410</v>
      </c>
      <c r="D76" s="7" t="s">
        <v>7</v>
      </c>
    </row>
    <row r="77" spans="1:5" ht="84" x14ac:dyDescent="0.3">
      <c r="A77" s="7" t="s">
        <v>20</v>
      </c>
      <c r="B77" s="12" t="s">
        <v>402</v>
      </c>
      <c r="C77" s="12" t="s">
        <v>411</v>
      </c>
      <c r="D77" s="7" t="s">
        <v>7</v>
      </c>
    </row>
    <row r="78" spans="1:5" ht="84" x14ac:dyDescent="0.3">
      <c r="A78" s="7" t="s">
        <v>22</v>
      </c>
      <c r="B78" s="12" t="s">
        <v>371</v>
      </c>
      <c r="C78" s="12" t="s">
        <v>412</v>
      </c>
      <c r="D78" s="7" t="s">
        <v>7</v>
      </c>
    </row>
    <row r="79" spans="1:5" ht="98" x14ac:dyDescent="0.3">
      <c r="A79" s="7" t="s">
        <v>24</v>
      </c>
      <c r="B79" s="12" t="s">
        <v>372</v>
      </c>
      <c r="C79" s="12" t="s">
        <v>413</v>
      </c>
      <c r="D79" s="7" t="s">
        <v>7</v>
      </c>
    </row>
    <row r="80" spans="1:5" ht="98" x14ac:dyDescent="0.3">
      <c r="A80" s="7" t="s">
        <v>26</v>
      </c>
      <c r="B80" s="12" t="s">
        <v>366</v>
      </c>
      <c r="C80" s="12" t="s">
        <v>414</v>
      </c>
      <c r="D80" s="7" t="s">
        <v>7</v>
      </c>
    </row>
    <row r="81" spans="1:4" ht="70" x14ac:dyDescent="0.3">
      <c r="A81" s="7" t="s">
        <v>28</v>
      </c>
      <c r="B81" s="12" t="s">
        <v>367</v>
      </c>
      <c r="C81" s="12" t="s">
        <v>415</v>
      </c>
      <c r="D81" s="7" t="s">
        <v>7</v>
      </c>
    </row>
    <row r="82" spans="1:4" ht="84" x14ac:dyDescent="0.3">
      <c r="A82" s="7" t="s">
        <v>30</v>
      </c>
      <c r="B82" s="12" t="s">
        <v>368</v>
      </c>
      <c r="C82" s="12" t="s">
        <v>416</v>
      </c>
      <c r="D82" s="7" t="s">
        <v>7</v>
      </c>
    </row>
    <row r="83" spans="1:4" ht="84" x14ac:dyDescent="0.3">
      <c r="A83" s="7" t="s">
        <v>32</v>
      </c>
      <c r="B83" s="12" t="s">
        <v>369</v>
      </c>
      <c r="C83" s="12" t="s">
        <v>417</v>
      </c>
      <c r="D83" s="7" t="s">
        <v>7</v>
      </c>
    </row>
    <row r="84" spans="1:4" ht="84" x14ac:dyDescent="0.3">
      <c r="A84" s="7" t="s">
        <v>33</v>
      </c>
      <c r="B84" s="12" t="s">
        <v>370</v>
      </c>
      <c r="C84" s="12" t="s">
        <v>418</v>
      </c>
      <c r="D84" s="7" t="s">
        <v>7</v>
      </c>
    </row>
    <row r="85" spans="1:4" ht="84" x14ac:dyDescent="0.3">
      <c r="A85" s="7" t="s">
        <v>35</v>
      </c>
      <c r="B85" s="12" t="s">
        <v>390</v>
      </c>
      <c r="C85" s="12" t="s">
        <v>419</v>
      </c>
      <c r="D85" s="7" t="s">
        <v>7</v>
      </c>
    </row>
    <row r="86" spans="1:4" x14ac:dyDescent="0.3">
      <c r="A86" s="3" t="s">
        <v>399</v>
      </c>
      <c r="B86" s="13"/>
      <c r="C86" s="13"/>
      <c r="D86" s="13"/>
    </row>
    <row r="87" spans="1:4" x14ac:dyDescent="0.3">
      <c r="A87" s="2" t="s">
        <v>39</v>
      </c>
      <c r="B87" s="3" t="s">
        <v>389</v>
      </c>
      <c r="C87" s="13"/>
      <c r="D87" s="4"/>
    </row>
    <row r="88" spans="1:4" ht="70" x14ac:dyDescent="0.3">
      <c r="A88" s="57" t="s">
        <v>41</v>
      </c>
      <c r="B88" s="17" t="s">
        <v>194</v>
      </c>
      <c r="C88" s="59" t="s">
        <v>420</v>
      </c>
      <c r="D88" s="16" t="s">
        <v>55</v>
      </c>
    </row>
    <row r="89" spans="1:4" ht="56" x14ac:dyDescent="0.3">
      <c r="A89" s="57" t="s">
        <v>43</v>
      </c>
      <c r="B89" s="17" t="s">
        <v>195</v>
      </c>
      <c r="C89" s="59" t="s">
        <v>421</v>
      </c>
      <c r="D89" s="16" t="s">
        <v>55</v>
      </c>
    </row>
    <row r="90" spans="1:4" ht="70" x14ac:dyDescent="0.3">
      <c r="A90" s="57" t="s">
        <v>44</v>
      </c>
      <c r="B90" s="17" t="s">
        <v>196</v>
      </c>
      <c r="C90" s="59" t="s">
        <v>422</v>
      </c>
      <c r="D90" s="16" t="s">
        <v>60</v>
      </c>
    </row>
    <row r="91" spans="1:4" ht="70" x14ac:dyDescent="0.3">
      <c r="A91" s="57" t="s">
        <v>45</v>
      </c>
      <c r="B91" s="17" t="s">
        <v>197</v>
      </c>
      <c r="C91" s="59" t="s">
        <v>423</v>
      </c>
      <c r="D91" s="16" t="s">
        <v>55</v>
      </c>
    </row>
    <row r="92" spans="1:4" ht="98" x14ac:dyDescent="0.3">
      <c r="A92" s="57" t="s">
        <v>46</v>
      </c>
      <c r="B92" s="55" t="s">
        <v>373</v>
      </c>
      <c r="C92" s="59" t="s">
        <v>424</v>
      </c>
      <c r="D92" s="16" t="s">
        <v>60</v>
      </c>
    </row>
    <row r="93" spans="1:4" ht="70" x14ac:dyDescent="0.3">
      <c r="A93" s="57" t="s">
        <v>48</v>
      </c>
      <c r="B93" s="55" t="s">
        <v>375</v>
      </c>
      <c r="C93" s="59" t="s">
        <v>425</v>
      </c>
      <c r="D93" s="16" t="s">
        <v>63</v>
      </c>
    </row>
    <row r="94" spans="1:4" ht="56" x14ac:dyDescent="0.3">
      <c r="A94" s="57" t="s">
        <v>192</v>
      </c>
      <c r="B94" s="59" t="s">
        <v>426</v>
      </c>
      <c r="C94" s="59" t="s">
        <v>427</v>
      </c>
      <c r="D94" s="16" t="s">
        <v>63</v>
      </c>
    </row>
    <row r="95" spans="1:4" x14ac:dyDescent="0.3">
      <c r="A95" s="3" t="s">
        <v>398</v>
      </c>
      <c r="B95" s="13"/>
      <c r="C95" s="13"/>
      <c r="D95" s="5"/>
    </row>
    <row r="96" spans="1:4" x14ac:dyDescent="0.3">
      <c r="A96" s="2" t="s">
        <v>51</v>
      </c>
      <c r="B96" s="3" t="s">
        <v>376</v>
      </c>
      <c r="C96" s="13"/>
      <c r="D96" s="4"/>
    </row>
    <row r="97" spans="1:4" ht="126" x14ac:dyDescent="0.3">
      <c r="A97" s="58" t="s">
        <v>53</v>
      </c>
      <c r="B97" s="55" t="s">
        <v>374</v>
      </c>
      <c r="C97" s="59" t="s">
        <v>429</v>
      </c>
      <c r="D97" s="56" t="s">
        <v>99</v>
      </c>
    </row>
    <row r="98" spans="1:4" ht="140" x14ac:dyDescent="0.3">
      <c r="A98" s="58" t="s">
        <v>56</v>
      </c>
      <c r="B98" s="55" t="s">
        <v>377</v>
      </c>
      <c r="C98" s="59" t="s">
        <v>430</v>
      </c>
      <c r="D98" s="56" t="s">
        <v>99</v>
      </c>
    </row>
    <row r="99" spans="1:4" x14ac:dyDescent="0.3">
      <c r="A99" s="3" t="s">
        <v>397</v>
      </c>
      <c r="B99" s="13"/>
      <c r="C99" s="13"/>
      <c r="D99" s="5"/>
    </row>
    <row r="100" spans="1:4" x14ac:dyDescent="0.3">
      <c r="A100" s="2" t="s">
        <v>69</v>
      </c>
      <c r="B100" s="3" t="s">
        <v>379</v>
      </c>
      <c r="C100" s="13"/>
      <c r="D100" s="4"/>
    </row>
    <row r="101" spans="1:4" ht="70" x14ac:dyDescent="0.3">
      <c r="A101" s="7" t="s">
        <v>71</v>
      </c>
      <c r="B101" s="12" t="s">
        <v>378</v>
      </c>
      <c r="C101" s="12" t="s">
        <v>431</v>
      </c>
      <c r="D101" s="7" t="s">
        <v>73</v>
      </c>
    </row>
    <row r="102" spans="1:4" ht="56" x14ac:dyDescent="0.3">
      <c r="A102" s="7" t="s">
        <v>72</v>
      </c>
      <c r="B102" s="12" t="s">
        <v>380</v>
      </c>
      <c r="C102" s="12" t="s">
        <v>432</v>
      </c>
      <c r="D102" s="7" t="s">
        <v>73</v>
      </c>
    </row>
    <row r="103" spans="1:4" ht="70" x14ac:dyDescent="0.3">
      <c r="A103" s="7" t="s">
        <v>74</v>
      </c>
      <c r="B103" s="12" t="s">
        <v>381</v>
      </c>
      <c r="C103" s="12" t="s">
        <v>433</v>
      </c>
      <c r="D103" s="7" t="s">
        <v>73</v>
      </c>
    </row>
    <row r="104" spans="1:4" x14ac:dyDescent="0.3">
      <c r="A104" s="3" t="s">
        <v>396</v>
      </c>
      <c r="B104" s="22"/>
      <c r="C104" s="22"/>
      <c r="D104" s="4"/>
    </row>
    <row r="105" spans="1:4" x14ac:dyDescent="0.3">
      <c r="A105" s="2" t="s">
        <v>82</v>
      </c>
      <c r="B105" s="3" t="s">
        <v>87</v>
      </c>
      <c r="C105" s="13"/>
      <c r="D105" s="4"/>
    </row>
    <row r="106" spans="1:4" ht="84" x14ac:dyDescent="0.3">
      <c r="A106" s="7" t="s">
        <v>84</v>
      </c>
      <c r="B106" s="12" t="s">
        <v>382</v>
      </c>
      <c r="C106" s="12" t="s">
        <v>434</v>
      </c>
      <c r="D106" s="16" t="s">
        <v>60</v>
      </c>
    </row>
    <row r="107" spans="1:4" ht="70" x14ac:dyDescent="0.3">
      <c r="A107" s="7" t="s">
        <v>391</v>
      </c>
      <c r="B107" s="12" t="s">
        <v>383</v>
      </c>
      <c r="C107" s="12" t="s">
        <v>435</v>
      </c>
      <c r="D107" s="16" t="s">
        <v>60</v>
      </c>
    </row>
    <row r="108" spans="1:4" ht="70" x14ac:dyDescent="0.3">
      <c r="A108" s="7" t="s">
        <v>392</v>
      </c>
      <c r="B108" s="12" t="s">
        <v>384</v>
      </c>
      <c r="C108" s="12" t="s">
        <v>436</v>
      </c>
      <c r="D108" s="16" t="s">
        <v>60</v>
      </c>
    </row>
    <row r="109" spans="1:4" ht="56" x14ac:dyDescent="0.3">
      <c r="A109" s="7" t="s">
        <v>393</v>
      </c>
      <c r="B109" s="12" t="s">
        <v>386</v>
      </c>
      <c r="C109" s="12" t="s">
        <v>437</v>
      </c>
      <c r="D109" s="16" t="s">
        <v>60</v>
      </c>
    </row>
    <row r="110" spans="1:4" ht="70" x14ac:dyDescent="0.3">
      <c r="A110" s="7" t="s">
        <v>394</v>
      </c>
      <c r="B110" s="12" t="s">
        <v>385</v>
      </c>
      <c r="C110" s="12" t="s">
        <v>438</v>
      </c>
      <c r="D110" s="16" t="s">
        <v>60</v>
      </c>
    </row>
    <row r="111" spans="1:4" x14ac:dyDescent="0.3">
      <c r="A111" s="21"/>
      <c r="B111" s="22" t="s">
        <v>85</v>
      </c>
      <c r="C111" s="22"/>
      <c r="D111" s="4"/>
    </row>
    <row r="112" spans="1:4" x14ac:dyDescent="0.3">
      <c r="A112" s="2" t="s">
        <v>86</v>
      </c>
      <c r="B112" s="3" t="s">
        <v>388</v>
      </c>
      <c r="C112" s="13"/>
      <c r="D112" s="4"/>
    </row>
    <row r="113" spans="1:4" ht="140" x14ac:dyDescent="0.3">
      <c r="A113" s="7" t="s">
        <v>88</v>
      </c>
      <c r="B113" s="12" t="s">
        <v>387</v>
      </c>
      <c r="C113" s="12" t="s">
        <v>439</v>
      </c>
      <c r="D113" s="7" t="s">
        <v>99</v>
      </c>
    </row>
    <row r="114" spans="1:4" x14ac:dyDescent="0.3">
      <c r="A114" s="3" t="s">
        <v>395</v>
      </c>
      <c r="B114" s="22"/>
      <c r="C114" s="22"/>
      <c r="D114" s="4"/>
    </row>
  </sheetData>
  <printOptions horizontalCentered="1"/>
  <pageMargins left="0.70866141732283472" right="0.70866141732283472" top="0.59055118110236227" bottom="0.55118110236220474" header="0.31496062992125984" footer="0.31496062992125984"/>
  <pageSetup paperSize="9" scale="30"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A69C-87CE-4370-9A08-79381E8ED191}">
  <sheetPr>
    <tabColor theme="3" tint="0.499984740745262"/>
    <pageSetUpPr fitToPage="1"/>
  </sheetPr>
  <dimension ref="A2:J183"/>
  <sheetViews>
    <sheetView showGridLines="0" view="pageBreakPreview" zoomScale="145" zoomScaleNormal="100" zoomScaleSheetLayoutView="145" workbookViewId="0">
      <selection activeCell="A3" sqref="A3"/>
    </sheetView>
  </sheetViews>
  <sheetFormatPr defaultColWidth="11.54296875" defaultRowHeight="14" x14ac:dyDescent="0.3"/>
  <cols>
    <col min="1" max="1" width="6.453125" style="126" bestFit="1" customWidth="1"/>
    <col min="2" max="2" width="41.81640625" style="126" customWidth="1"/>
    <col min="3" max="3" width="8.7265625" style="126" customWidth="1"/>
    <col min="4" max="4" width="8.453125" style="126" bestFit="1" customWidth="1"/>
    <col min="5" max="5" width="12.453125" style="126" customWidth="1"/>
    <col min="6" max="6" width="13.453125" style="126" bestFit="1" customWidth="1"/>
    <col min="7" max="16384" width="11.54296875" style="126"/>
  </cols>
  <sheetData>
    <row r="2" spans="1:7" x14ac:dyDescent="0.3">
      <c r="A2" s="27" t="s">
        <v>492</v>
      </c>
      <c r="B2" s="28"/>
      <c r="C2" s="28"/>
      <c r="D2" s="28"/>
      <c r="E2" s="28"/>
      <c r="F2" s="28"/>
    </row>
    <row r="4" spans="1:7" x14ac:dyDescent="0.3">
      <c r="A4" s="31" t="s">
        <v>158</v>
      </c>
      <c r="B4" s="31" t="s">
        <v>159</v>
      </c>
      <c r="C4" s="32" t="s">
        <v>160</v>
      </c>
      <c r="D4" s="33" t="s">
        <v>161</v>
      </c>
      <c r="E4" s="34" t="s">
        <v>162</v>
      </c>
      <c r="F4" s="35" t="s">
        <v>163</v>
      </c>
    </row>
    <row r="5" spans="1:7" x14ac:dyDescent="0.3">
      <c r="A5" s="2" t="s">
        <v>165</v>
      </c>
      <c r="B5" s="3" t="s">
        <v>166</v>
      </c>
      <c r="C5" s="13"/>
      <c r="D5" s="13"/>
      <c r="E5" s="13"/>
      <c r="F5" s="42"/>
      <c r="G5" s="39"/>
    </row>
    <row r="6" spans="1:7" ht="42" x14ac:dyDescent="0.3">
      <c r="A6" s="10" t="s">
        <v>167</v>
      </c>
      <c r="B6" s="12" t="s">
        <v>172</v>
      </c>
      <c r="C6" s="7" t="s">
        <v>99</v>
      </c>
      <c r="D6" s="10">
        <v>4</v>
      </c>
      <c r="E6" s="11">
        <v>0</v>
      </c>
      <c r="F6" s="43">
        <f>PRODUCT(D6:E6)</f>
        <v>0</v>
      </c>
      <c r="G6" s="127"/>
    </row>
    <row r="7" spans="1:7" ht="42" x14ac:dyDescent="0.3">
      <c r="A7" s="10" t="s">
        <v>168</v>
      </c>
      <c r="B7" s="12" t="s">
        <v>169</v>
      </c>
      <c r="C7" s="7" t="s">
        <v>99</v>
      </c>
      <c r="D7" s="10">
        <v>4</v>
      </c>
      <c r="E7" s="11">
        <v>0</v>
      </c>
      <c r="F7" s="43">
        <f>PRODUCT(D7:E7)</f>
        <v>0</v>
      </c>
      <c r="G7" s="127"/>
    </row>
    <row r="8" spans="1:7" x14ac:dyDescent="0.3">
      <c r="A8" s="36" t="s">
        <v>170</v>
      </c>
      <c r="B8" s="3"/>
      <c r="C8" s="87"/>
      <c r="D8" s="87"/>
      <c r="E8" s="128"/>
      <c r="F8" s="44">
        <f>+SUM(F6:F7)</f>
        <v>0</v>
      </c>
      <c r="G8" s="41"/>
    </row>
    <row r="9" spans="1:7" x14ac:dyDescent="0.3">
      <c r="A9" s="122"/>
      <c r="B9" s="123"/>
      <c r="C9" s="129"/>
      <c r="D9" s="129"/>
      <c r="E9" s="129"/>
      <c r="F9" s="130"/>
      <c r="G9" s="41"/>
    </row>
    <row r="10" spans="1:7" x14ac:dyDescent="0.3">
      <c r="A10" s="27" t="s">
        <v>458</v>
      </c>
      <c r="B10" s="131"/>
      <c r="C10" s="131"/>
      <c r="D10" s="131"/>
      <c r="E10" s="131"/>
      <c r="F10" s="131"/>
      <c r="G10" s="41"/>
    </row>
    <row r="11" spans="1:7" x14ac:dyDescent="0.3">
      <c r="A11" s="122"/>
      <c r="B11" s="123"/>
      <c r="C11" s="129"/>
      <c r="D11" s="129"/>
      <c r="E11" s="129"/>
      <c r="F11" s="130"/>
      <c r="G11" s="41"/>
    </row>
    <row r="12" spans="1:7" x14ac:dyDescent="0.3">
      <c r="A12" s="2" t="s">
        <v>0</v>
      </c>
      <c r="B12" s="3" t="s">
        <v>1</v>
      </c>
      <c r="C12" s="89"/>
      <c r="D12" s="87"/>
      <c r="E12" s="90"/>
      <c r="F12" s="88"/>
    </row>
    <row r="13" spans="1:7" ht="98" x14ac:dyDescent="0.3">
      <c r="A13" s="7" t="s">
        <v>2</v>
      </c>
      <c r="B13" s="8" t="s">
        <v>3</v>
      </c>
      <c r="C13" s="9" t="s">
        <v>4</v>
      </c>
      <c r="D13" s="10">
        <v>140</v>
      </c>
      <c r="E13" s="11">
        <v>0</v>
      </c>
      <c r="F13" s="11">
        <f t="shared" ref="F13:F15" si="0">PRODUCT(D13:E13)</f>
        <v>0</v>
      </c>
    </row>
    <row r="14" spans="1:7" ht="28" x14ac:dyDescent="0.3">
      <c r="A14" s="7" t="s">
        <v>5</v>
      </c>
      <c r="B14" s="8" t="s">
        <v>177</v>
      </c>
      <c r="C14" s="7" t="s">
        <v>7</v>
      </c>
      <c r="D14" s="10">
        <v>26.510000000000005</v>
      </c>
      <c r="E14" s="11">
        <v>0</v>
      </c>
      <c r="F14" s="11">
        <f t="shared" si="0"/>
        <v>0</v>
      </c>
    </row>
    <row r="15" spans="1:7" ht="16.5" x14ac:dyDescent="0.3">
      <c r="A15" s="7" t="s">
        <v>8</v>
      </c>
      <c r="B15" s="12" t="s">
        <v>175</v>
      </c>
      <c r="C15" s="7" t="s">
        <v>7</v>
      </c>
      <c r="D15" s="10">
        <v>8.1</v>
      </c>
      <c r="E15" s="11">
        <v>0</v>
      </c>
      <c r="F15" s="11">
        <f t="shared" si="0"/>
        <v>0</v>
      </c>
    </row>
    <row r="16" spans="1:7" x14ac:dyDescent="0.3">
      <c r="A16" s="3" t="s">
        <v>12</v>
      </c>
      <c r="B16" s="13"/>
      <c r="C16" s="87"/>
      <c r="D16" s="87"/>
      <c r="E16" s="88"/>
      <c r="F16" s="15">
        <f>SUBTOTAL(9,F13:F15)</f>
        <v>0</v>
      </c>
    </row>
    <row r="17" spans="1:6" x14ac:dyDescent="0.3">
      <c r="A17" s="2" t="s">
        <v>13</v>
      </c>
      <c r="B17" s="3" t="s">
        <v>14</v>
      </c>
      <c r="C17" s="89"/>
      <c r="D17" s="87"/>
      <c r="E17" s="90"/>
      <c r="F17" s="90"/>
    </row>
    <row r="18" spans="1:6" ht="28" x14ac:dyDescent="0.3">
      <c r="A18" s="7" t="s">
        <v>15</v>
      </c>
      <c r="B18" s="12" t="s">
        <v>440</v>
      </c>
      <c r="C18" s="7" t="s">
        <v>7</v>
      </c>
      <c r="D18" s="45">
        <v>0.52500000000000002</v>
      </c>
      <c r="E18" s="11">
        <v>0</v>
      </c>
      <c r="F18" s="11">
        <f t="shared" ref="F18:F32" si="1">PRODUCT(D18:E18)</f>
        <v>0</v>
      </c>
    </row>
    <row r="19" spans="1:6" ht="16.5" x14ac:dyDescent="0.3">
      <c r="A19" s="7" t="s">
        <v>16</v>
      </c>
      <c r="B19" s="12" t="s">
        <v>178</v>
      </c>
      <c r="C19" s="7" t="s">
        <v>7</v>
      </c>
      <c r="D19" s="10">
        <v>6.426000000000001</v>
      </c>
      <c r="E19" s="11">
        <v>0</v>
      </c>
      <c r="F19" s="11">
        <f t="shared" si="1"/>
        <v>0</v>
      </c>
    </row>
    <row r="20" spans="1:6" ht="28" x14ac:dyDescent="0.3">
      <c r="A20" s="7" t="s">
        <v>17</v>
      </c>
      <c r="B20" s="12" t="s">
        <v>179</v>
      </c>
      <c r="C20" s="7" t="s">
        <v>7</v>
      </c>
      <c r="D20" s="10">
        <v>5.1407999999999996</v>
      </c>
      <c r="E20" s="11">
        <v>0</v>
      </c>
      <c r="F20" s="11">
        <f t="shared" si="1"/>
        <v>0</v>
      </c>
    </row>
    <row r="21" spans="1:6" ht="28" x14ac:dyDescent="0.3">
      <c r="A21" s="7" t="s">
        <v>18</v>
      </c>
      <c r="B21" s="12" t="s">
        <v>441</v>
      </c>
      <c r="C21" s="7" t="s">
        <v>7</v>
      </c>
      <c r="D21" s="10">
        <v>0.3402</v>
      </c>
      <c r="E21" s="11">
        <v>0</v>
      </c>
      <c r="F21" s="11">
        <f t="shared" si="1"/>
        <v>0</v>
      </c>
    </row>
    <row r="22" spans="1:6" ht="28" x14ac:dyDescent="0.3">
      <c r="A22" s="7" t="s">
        <v>20</v>
      </c>
      <c r="B22" s="12" t="s">
        <v>442</v>
      </c>
      <c r="C22" s="7" t="s">
        <v>7</v>
      </c>
      <c r="D22" s="10">
        <v>0.65205000000000002</v>
      </c>
      <c r="E22" s="11">
        <v>0</v>
      </c>
      <c r="F22" s="11">
        <f t="shared" si="1"/>
        <v>0</v>
      </c>
    </row>
    <row r="23" spans="1:6" ht="42" x14ac:dyDescent="0.3">
      <c r="A23" s="7" t="s">
        <v>22</v>
      </c>
      <c r="B23" s="12" t="s">
        <v>180</v>
      </c>
      <c r="C23" s="7" t="s">
        <v>176</v>
      </c>
      <c r="D23" s="10">
        <v>46.41</v>
      </c>
      <c r="E23" s="11">
        <v>0</v>
      </c>
      <c r="F23" s="11">
        <f t="shared" si="1"/>
        <v>0</v>
      </c>
    </row>
    <row r="24" spans="1:6" ht="16.5" x14ac:dyDescent="0.3">
      <c r="A24" s="7" t="s">
        <v>24</v>
      </c>
      <c r="B24" s="12" t="s">
        <v>181</v>
      </c>
      <c r="C24" s="7" t="s">
        <v>176</v>
      </c>
      <c r="D24" s="10">
        <v>46.41</v>
      </c>
      <c r="E24" s="11">
        <v>0</v>
      </c>
      <c r="F24" s="11">
        <f t="shared" si="1"/>
        <v>0</v>
      </c>
    </row>
    <row r="25" spans="1:6" ht="16.5" x14ac:dyDescent="0.3">
      <c r="A25" s="7" t="s">
        <v>26</v>
      </c>
      <c r="B25" s="12" t="s">
        <v>175</v>
      </c>
      <c r="C25" s="7" t="s">
        <v>7</v>
      </c>
      <c r="D25" s="10">
        <v>8.1</v>
      </c>
      <c r="E25" s="11">
        <v>0</v>
      </c>
      <c r="F25" s="11">
        <f t="shared" si="1"/>
        <v>0</v>
      </c>
    </row>
    <row r="26" spans="1:6" x14ac:dyDescent="0.3">
      <c r="A26" s="7" t="s">
        <v>28</v>
      </c>
      <c r="B26" s="12" t="s">
        <v>182</v>
      </c>
      <c r="C26" s="7" t="s">
        <v>4</v>
      </c>
      <c r="D26" s="10">
        <v>28.35</v>
      </c>
      <c r="E26" s="11">
        <v>0</v>
      </c>
      <c r="F26" s="11">
        <f t="shared" si="1"/>
        <v>0</v>
      </c>
    </row>
    <row r="27" spans="1:6" ht="28" x14ac:dyDescent="0.3">
      <c r="A27" s="7" t="s">
        <v>30</v>
      </c>
      <c r="B27" s="12" t="s">
        <v>443</v>
      </c>
      <c r="C27" s="7" t="s">
        <v>7</v>
      </c>
      <c r="D27" s="10">
        <v>0.66727500000000006</v>
      </c>
      <c r="E27" s="11">
        <v>0</v>
      </c>
      <c r="F27" s="11">
        <f t="shared" si="1"/>
        <v>0</v>
      </c>
    </row>
    <row r="28" spans="1:6" ht="28" x14ac:dyDescent="0.3">
      <c r="A28" s="7" t="s">
        <v>32</v>
      </c>
      <c r="B28" s="12" t="s">
        <v>183</v>
      </c>
      <c r="C28" s="7" t="s">
        <v>7</v>
      </c>
      <c r="D28" s="10">
        <v>1.2600000000000002</v>
      </c>
      <c r="E28" s="11">
        <v>0</v>
      </c>
      <c r="F28" s="11">
        <f t="shared" si="1"/>
        <v>0</v>
      </c>
    </row>
    <row r="29" spans="1:6" ht="42" x14ac:dyDescent="0.3">
      <c r="A29" s="7" t="s">
        <v>33</v>
      </c>
      <c r="B29" s="12" t="s">
        <v>444</v>
      </c>
      <c r="C29" s="7" t="s">
        <v>7</v>
      </c>
      <c r="D29" s="10">
        <v>2.8350000000000004</v>
      </c>
      <c r="E29" s="11">
        <v>0</v>
      </c>
      <c r="F29" s="11">
        <f t="shared" si="1"/>
        <v>0</v>
      </c>
    </row>
    <row r="30" spans="1:6" ht="28" x14ac:dyDescent="0.3">
      <c r="A30" s="7" t="s">
        <v>35</v>
      </c>
      <c r="B30" s="12" t="s">
        <v>445</v>
      </c>
      <c r="C30" s="7" t="s">
        <v>7</v>
      </c>
      <c r="D30" s="10">
        <v>0.9408000000000003</v>
      </c>
      <c r="E30" s="11">
        <v>0</v>
      </c>
      <c r="F30" s="11">
        <f t="shared" si="1"/>
        <v>0</v>
      </c>
    </row>
    <row r="31" spans="1:6" ht="28" x14ac:dyDescent="0.3">
      <c r="A31" s="7" t="s">
        <v>36</v>
      </c>
      <c r="B31" s="12" t="s">
        <v>446</v>
      </c>
      <c r="C31" s="7" t="s">
        <v>7</v>
      </c>
      <c r="D31" s="10">
        <v>0.71400000000000019</v>
      </c>
      <c r="E31" s="11">
        <v>0</v>
      </c>
      <c r="F31" s="11">
        <f t="shared" si="1"/>
        <v>0</v>
      </c>
    </row>
    <row r="32" spans="1:6" ht="42" x14ac:dyDescent="0.3">
      <c r="A32" s="7" t="s">
        <v>185</v>
      </c>
      <c r="B32" s="12" t="s">
        <v>184</v>
      </c>
      <c r="C32" s="7" t="s">
        <v>99</v>
      </c>
      <c r="D32" s="10">
        <v>1</v>
      </c>
      <c r="E32" s="11">
        <v>0</v>
      </c>
      <c r="F32" s="11">
        <f t="shared" si="1"/>
        <v>0</v>
      </c>
    </row>
    <row r="33" spans="1:6" x14ac:dyDescent="0.3">
      <c r="A33" s="3" t="s">
        <v>38</v>
      </c>
      <c r="B33" s="13"/>
      <c r="C33" s="87"/>
      <c r="D33" s="87"/>
      <c r="E33" s="88"/>
      <c r="F33" s="15">
        <f>SUBTOTAL(9,F18:F32)</f>
        <v>0</v>
      </c>
    </row>
    <row r="34" spans="1:6" x14ac:dyDescent="0.3">
      <c r="A34" s="2" t="s">
        <v>39</v>
      </c>
      <c r="B34" s="3" t="s">
        <v>208</v>
      </c>
      <c r="C34" s="89"/>
      <c r="D34" s="87"/>
      <c r="E34" s="90"/>
      <c r="F34" s="90"/>
    </row>
    <row r="35" spans="1:6" ht="42" x14ac:dyDescent="0.3">
      <c r="A35" s="7" t="s">
        <v>41</v>
      </c>
      <c r="B35" s="12" t="s">
        <v>186</v>
      </c>
      <c r="C35" s="7" t="s">
        <v>7</v>
      </c>
      <c r="D35" s="10">
        <v>9.4972500000000011</v>
      </c>
      <c r="E35" s="11">
        <v>0</v>
      </c>
      <c r="F35" s="11">
        <f t="shared" ref="F35:F42" si="2">PRODUCT(D35:E35)</f>
        <v>0</v>
      </c>
    </row>
    <row r="36" spans="1:6" ht="28" x14ac:dyDescent="0.3">
      <c r="A36" s="7" t="s">
        <v>43</v>
      </c>
      <c r="B36" s="12" t="s">
        <v>447</v>
      </c>
      <c r="C36" s="7" t="s">
        <v>7</v>
      </c>
      <c r="D36" s="10">
        <v>0.47486249999999997</v>
      </c>
      <c r="E36" s="11">
        <v>0</v>
      </c>
      <c r="F36" s="11">
        <f t="shared" si="2"/>
        <v>0</v>
      </c>
    </row>
    <row r="37" spans="1:6" ht="28" x14ac:dyDescent="0.3">
      <c r="A37" s="7" t="s">
        <v>44</v>
      </c>
      <c r="B37" s="12" t="s">
        <v>448</v>
      </c>
      <c r="C37" s="7" t="s">
        <v>7</v>
      </c>
      <c r="D37" s="10">
        <v>0.61424999999999996</v>
      </c>
      <c r="E37" s="11">
        <v>0</v>
      </c>
      <c r="F37" s="11">
        <f t="shared" si="2"/>
        <v>0</v>
      </c>
    </row>
    <row r="38" spans="1:6" ht="42" x14ac:dyDescent="0.3">
      <c r="A38" s="7" t="s">
        <v>45</v>
      </c>
      <c r="B38" s="12" t="s">
        <v>449</v>
      </c>
      <c r="C38" s="7" t="s">
        <v>4</v>
      </c>
      <c r="D38" s="10">
        <v>16.842000000000002</v>
      </c>
      <c r="E38" s="11">
        <v>0</v>
      </c>
      <c r="F38" s="11">
        <f t="shared" si="2"/>
        <v>0</v>
      </c>
    </row>
    <row r="39" spans="1:6" ht="28" x14ac:dyDescent="0.3">
      <c r="A39" s="7" t="s">
        <v>46</v>
      </c>
      <c r="B39" s="12" t="s">
        <v>187</v>
      </c>
      <c r="C39" s="7" t="s">
        <v>73</v>
      </c>
      <c r="D39" s="10">
        <v>3</v>
      </c>
      <c r="E39" s="11">
        <v>0</v>
      </c>
      <c r="F39" s="11">
        <f t="shared" si="2"/>
        <v>0</v>
      </c>
    </row>
    <row r="40" spans="1:6" ht="28" x14ac:dyDescent="0.3">
      <c r="A40" s="7" t="s">
        <v>48</v>
      </c>
      <c r="B40" s="12" t="s">
        <v>188</v>
      </c>
      <c r="C40" s="7" t="s">
        <v>189</v>
      </c>
      <c r="D40" s="10">
        <v>18</v>
      </c>
      <c r="E40" s="11">
        <v>0</v>
      </c>
      <c r="F40" s="11">
        <f t="shared" si="2"/>
        <v>0</v>
      </c>
    </row>
    <row r="41" spans="1:6" ht="28" x14ac:dyDescent="0.3">
      <c r="A41" s="7" t="s">
        <v>192</v>
      </c>
      <c r="B41" s="12" t="s">
        <v>190</v>
      </c>
      <c r="C41" s="7" t="s">
        <v>4</v>
      </c>
      <c r="D41" s="10">
        <v>52.920000000000009</v>
      </c>
      <c r="E41" s="11">
        <v>0</v>
      </c>
      <c r="F41" s="11">
        <f t="shared" si="2"/>
        <v>0</v>
      </c>
    </row>
    <row r="42" spans="1:6" ht="28" x14ac:dyDescent="0.3">
      <c r="A42" s="7" t="s">
        <v>193</v>
      </c>
      <c r="B42" s="12" t="s">
        <v>191</v>
      </c>
      <c r="C42" s="7" t="s">
        <v>4</v>
      </c>
      <c r="D42" s="10">
        <v>9.4500000000000011</v>
      </c>
      <c r="E42" s="11">
        <v>0</v>
      </c>
      <c r="F42" s="11">
        <f t="shared" si="2"/>
        <v>0</v>
      </c>
    </row>
    <row r="43" spans="1:6" x14ac:dyDescent="0.3">
      <c r="A43" s="3" t="s">
        <v>50</v>
      </c>
      <c r="B43" s="13"/>
      <c r="C43" s="13"/>
      <c r="D43" s="13"/>
      <c r="E43" s="88"/>
      <c r="F43" s="15">
        <f>SUBTOTAL(9,F35:F42)</f>
        <v>0</v>
      </c>
    </row>
    <row r="44" spans="1:6" x14ac:dyDescent="0.3">
      <c r="A44" s="2" t="s">
        <v>51</v>
      </c>
      <c r="B44" s="3" t="s">
        <v>52</v>
      </c>
      <c r="C44" s="89"/>
      <c r="D44" s="87"/>
      <c r="E44" s="90"/>
      <c r="F44" s="90"/>
    </row>
    <row r="45" spans="1:6" ht="28" x14ac:dyDescent="0.3">
      <c r="A45" s="91" t="s">
        <v>53</v>
      </c>
      <c r="B45" s="86" t="s">
        <v>194</v>
      </c>
      <c r="C45" s="91" t="s">
        <v>55</v>
      </c>
      <c r="D45" s="10">
        <v>0.189</v>
      </c>
      <c r="E45" s="11">
        <v>0</v>
      </c>
      <c r="F45" s="11">
        <f t="shared" ref="F45:F50" si="3">PRODUCT(D45:E45)</f>
        <v>0</v>
      </c>
    </row>
    <row r="46" spans="1:6" ht="28" x14ac:dyDescent="0.3">
      <c r="A46" s="91" t="s">
        <v>56</v>
      </c>
      <c r="B46" s="86" t="s">
        <v>195</v>
      </c>
      <c r="C46" s="91" t="s">
        <v>55</v>
      </c>
      <c r="D46" s="10">
        <v>0.10500000000000002</v>
      </c>
      <c r="E46" s="11">
        <v>0</v>
      </c>
      <c r="F46" s="11">
        <f t="shared" si="3"/>
        <v>0</v>
      </c>
    </row>
    <row r="47" spans="1:6" ht="28" x14ac:dyDescent="0.3">
      <c r="A47" s="91" t="s">
        <v>58</v>
      </c>
      <c r="B47" s="86" t="s">
        <v>196</v>
      </c>
      <c r="C47" s="91" t="s">
        <v>60</v>
      </c>
      <c r="D47" s="10">
        <v>33.6</v>
      </c>
      <c r="E47" s="11">
        <v>0</v>
      </c>
      <c r="F47" s="11">
        <f t="shared" si="3"/>
        <v>0</v>
      </c>
    </row>
    <row r="48" spans="1:6" ht="28" x14ac:dyDescent="0.3">
      <c r="A48" s="91" t="s">
        <v>61</v>
      </c>
      <c r="B48" s="86" t="s">
        <v>197</v>
      </c>
      <c r="C48" s="91" t="s">
        <v>55</v>
      </c>
      <c r="D48" s="10">
        <v>0.10290000000000001</v>
      </c>
      <c r="E48" s="11">
        <v>0</v>
      </c>
      <c r="F48" s="11">
        <f t="shared" si="3"/>
        <v>0</v>
      </c>
    </row>
    <row r="49" spans="1:10" ht="38.25" customHeight="1" x14ac:dyDescent="0.3">
      <c r="A49" s="91" t="s">
        <v>64</v>
      </c>
      <c r="B49" s="86" t="s">
        <v>198</v>
      </c>
      <c r="C49" s="91" t="s">
        <v>63</v>
      </c>
      <c r="D49" s="10">
        <v>7.3500000000000005</v>
      </c>
      <c r="E49" s="11">
        <v>0</v>
      </c>
      <c r="F49" s="11">
        <f t="shared" si="3"/>
        <v>0</v>
      </c>
    </row>
    <row r="50" spans="1:10" ht="32.25" customHeight="1" x14ac:dyDescent="0.3">
      <c r="A50" s="91" t="s">
        <v>66</v>
      </c>
      <c r="B50" s="86" t="s">
        <v>199</v>
      </c>
      <c r="C50" s="91" t="s">
        <v>63</v>
      </c>
      <c r="D50" s="10">
        <v>5</v>
      </c>
      <c r="E50" s="11">
        <v>0</v>
      </c>
      <c r="F50" s="11">
        <f t="shared" si="3"/>
        <v>0</v>
      </c>
    </row>
    <row r="51" spans="1:10" x14ac:dyDescent="0.3">
      <c r="A51" s="3" t="s">
        <v>68</v>
      </c>
      <c r="B51" s="13"/>
      <c r="C51" s="87"/>
      <c r="D51" s="87"/>
      <c r="E51" s="88"/>
      <c r="F51" s="15">
        <f>SUBTOTAL(9,F45:F50)</f>
        <v>0</v>
      </c>
    </row>
    <row r="52" spans="1:10" x14ac:dyDescent="0.3">
      <c r="A52" s="2" t="s">
        <v>69</v>
      </c>
      <c r="B52" s="3" t="s">
        <v>70</v>
      </c>
      <c r="C52" s="89"/>
      <c r="D52" s="87"/>
      <c r="E52" s="90"/>
      <c r="F52" s="90"/>
    </row>
    <row r="53" spans="1:10" ht="28" x14ac:dyDescent="0.3">
      <c r="A53" s="92" t="s">
        <v>71</v>
      </c>
      <c r="B53" s="86" t="s">
        <v>200</v>
      </c>
      <c r="C53" s="92" t="s">
        <v>99</v>
      </c>
      <c r="D53" s="48">
        <v>1</v>
      </c>
      <c r="E53" s="11">
        <v>0</v>
      </c>
      <c r="F53" s="11">
        <f>PRODUCT(D53:E53)</f>
        <v>0</v>
      </c>
    </row>
    <row r="54" spans="1:10" ht="28" x14ac:dyDescent="0.3">
      <c r="A54" s="92" t="s">
        <v>72</v>
      </c>
      <c r="B54" s="86" t="s">
        <v>174</v>
      </c>
      <c r="C54" s="92" t="s">
        <v>99</v>
      </c>
      <c r="D54" s="48">
        <v>1</v>
      </c>
      <c r="E54" s="11">
        <v>0</v>
      </c>
      <c r="F54" s="11">
        <f>PRODUCT(D54:E54)</f>
        <v>0</v>
      </c>
    </row>
    <row r="55" spans="1:10" ht="56" x14ac:dyDescent="0.3">
      <c r="A55" s="92" t="s">
        <v>74</v>
      </c>
      <c r="B55" s="20" t="s">
        <v>143</v>
      </c>
      <c r="C55" s="7" t="s">
        <v>99</v>
      </c>
      <c r="D55" s="48">
        <v>1</v>
      </c>
      <c r="E55" s="11">
        <v>0</v>
      </c>
      <c r="F55" s="11">
        <f t="shared" ref="F55:F57" si="4">PRODUCT(D55:E55)</f>
        <v>0</v>
      </c>
    </row>
    <row r="56" spans="1:10" ht="70" x14ac:dyDescent="0.3">
      <c r="A56" s="92" t="s">
        <v>76</v>
      </c>
      <c r="B56" s="20" t="s">
        <v>207</v>
      </c>
      <c r="C56" s="7" t="s">
        <v>73</v>
      </c>
      <c r="D56" s="48">
        <v>4</v>
      </c>
      <c r="E56" s="11">
        <v>0</v>
      </c>
      <c r="F56" s="11">
        <f t="shared" si="4"/>
        <v>0</v>
      </c>
    </row>
    <row r="57" spans="1:10" ht="28" x14ac:dyDescent="0.3">
      <c r="A57" s="92" t="s">
        <v>78</v>
      </c>
      <c r="B57" s="93" t="s">
        <v>204</v>
      </c>
      <c r="C57" s="92" t="s">
        <v>73</v>
      </c>
      <c r="D57" s="48">
        <v>2</v>
      </c>
      <c r="E57" s="11">
        <v>0</v>
      </c>
      <c r="F57" s="11">
        <f t="shared" si="4"/>
        <v>0</v>
      </c>
    </row>
    <row r="58" spans="1:10" ht="42" x14ac:dyDescent="0.3">
      <c r="A58" s="92" t="s">
        <v>201</v>
      </c>
      <c r="B58" s="86" t="s">
        <v>203</v>
      </c>
      <c r="C58" s="92" t="s">
        <v>99</v>
      </c>
      <c r="D58" s="48">
        <v>1</v>
      </c>
      <c r="E58" s="11">
        <v>0</v>
      </c>
      <c r="F58" s="11">
        <f>PRODUCT(D58:E58)</f>
        <v>0</v>
      </c>
    </row>
    <row r="59" spans="1:10" ht="28" x14ac:dyDescent="0.3">
      <c r="A59" s="92" t="s">
        <v>202</v>
      </c>
      <c r="B59" s="20" t="s">
        <v>205</v>
      </c>
      <c r="C59" s="7" t="s">
        <v>73</v>
      </c>
      <c r="D59" s="48">
        <v>1</v>
      </c>
      <c r="E59" s="11">
        <v>0</v>
      </c>
      <c r="F59" s="11">
        <f>PRODUCT(D59:E59)</f>
        <v>0</v>
      </c>
    </row>
    <row r="60" spans="1:10" x14ac:dyDescent="0.3">
      <c r="A60" s="3" t="s">
        <v>81</v>
      </c>
      <c r="B60" s="13"/>
      <c r="C60" s="87"/>
      <c r="D60" s="87"/>
      <c r="E60" s="88"/>
      <c r="F60" s="15">
        <f>SUBTOTAL(9,F53:F59)</f>
        <v>0</v>
      </c>
    </row>
    <row r="61" spans="1:10" x14ac:dyDescent="0.3">
      <c r="A61" s="2" t="s">
        <v>82</v>
      </c>
      <c r="B61" s="3" t="s">
        <v>83</v>
      </c>
      <c r="C61" s="89"/>
      <c r="D61" s="87"/>
      <c r="E61" s="90"/>
      <c r="F61" s="90"/>
    </row>
    <row r="62" spans="1:10" ht="56" x14ac:dyDescent="0.3">
      <c r="A62" s="7" t="s">
        <v>84</v>
      </c>
      <c r="B62" s="12" t="s">
        <v>206</v>
      </c>
      <c r="C62" s="7" t="s">
        <v>73</v>
      </c>
      <c r="D62" s="10">
        <v>4</v>
      </c>
      <c r="E62" s="11">
        <v>0</v>
      </c>
      <c r="F62" s="11">
        <f t="shared" ref="F62" si="5">PRODUCT(D62:E62)</f>
        <v>0</v>
      </c>
    </row>
    <row r="63" spans="1:10" x14ac:dyDescent="0.3">
      <c r="A63" s="94"/>
      <c r="B63" s="22" t="s">
        <v>85</v>
      </c>
      <c r="C63" s="89"/>
      <c r="D63" s="87"/>
      <c r="E63" s="88"/>
      <c r="F63" s="15">
        <f>SUBTOTAL(9,F62)</f>
        <v>0</v>
      </c>
    </row>
    <row r="64" spans="1:10" x14ac:dyDescent="0.3">
      <c r="A64" s="23" t="s">
        <v>450</v>
      </c>
      <c r="B64" s="24"/>
      <c r="C64" s="24"/>
      <c r="D64" s="24"/>
      <c r="E64" s="24"/>
      <c r="F64" s="25">
        <f>SUM(F16,F51,F43,F33,F60,F63)</f>
        <v>0</v>
      </c>
      <c r="H64" s="132"/>
      <c r="I64" s="132"/>
      <c r="J64" s="132"/>
    </row>
    <row r="65" spans="1:6" x14ac:dyDescent="0.3">
      <c r="A65" s="23" t="s">
        <v>459</v>
      </c>
      <c r="B65" s="24"/>
      <c r="C65" s="24"/>
      <c r="D65" s="24"/>
      <c r="E65" s="24"/>
      <c r="F65" s="25">
        <f>PRODUCT(F64,14)</f>
        <v>0</v>
      </c>
    </row>
    <row r="67" spans="1:6" x14ac:dyDescent="0.3">
      <c r="A67" s="96" t="s">
        <v>478</v>
      </c>
      <c r="B67" s="97"/>
      <c r="C67" s="97"/>
      <c r="D67" s="121"/>
      <c r="E67" s="97"/>
      <c r="F67" s="97"/>
    </row>
    <row r="68" spans="1:6" x14ac:dyDescent="0.3">
      <c r="A68" s="65"/>
      <c r="B68" s="65"/>
      <c r="C68" s="65"/>
      <c r="D68" s="115"/>
      <c r="E68" s="65"/>
      <c r="F68" s="65"/>
    </row>
    <row r="69" spans="1:6" x14ac:dyDescent="0.3">
      <c r="A69" s="71" t="s">
        <v>0</v>
      </c>
      <c r="B69" s="72" t="s">
        <v>1</v>
      </c>
      <c r="C69" s="83"/>
      <c r="D69" s="83"/>
      <c r="E69" s="98"/>
      <c r="F69" s="99"/>
    </row>
    <row r="70" spans="1:6" ht="62.5" x14ac:dyDescent="0.3">
      <c r="A70" s="78" t="s">
        <v>2</v>
      </c>
      <c r="B70" s="100" t="s">
        <v>452</v>
      </c>
      <c r="C70" s="101" t="s">
        <v>4</v>
      </c>
      <c r="D70" s="76">
        <v>148.84</v>
      </c>
      <c r="E70" s="11">
        <v>0</v>
      </c>
      <c r="F70" s="102">
        <f t="shared" ref="F70:F72" si="6">PRODUCT(D70:E70)</f>
        <v>0</v>
      </c>
    </row>
    <row r="71" spans="1:6" ht="25" x14ac:dyDescent="0.3">
      <c r="A71" s="78" t="s">
        <v>5</v>
      </c>
      <c r="B71" s="100" t="s">
        <v>362</v>
      </c>
      <c r="C71" s="78" t="s">
        <v>453</v>
      </c>
      <c r="D71" s="76">
        <v>16.5</v>
      </c>
      <c r="E71" s="11">
        <v>0</v>
      </c>
      <c r="F71" s="102">
        <f t="shared" si="6"/>
        <v>0</v>
      </c>
    </row>
    <row r="72" spans="1:6" ht="14.5" x14ac:dyDescent="0.3">
      <c r="A72" s="78" t="s">
        <v>8</v>
      </c>
      <c r="B72" s="100" t="s">
        <v>175</v>
      </c>
      <c r="C72" s="78" t="s">
        <v>453</v>
      </c>
      <c r="D72" s="76">
        <v>20.172000000000001</v>
      </c>
      <c r="E72" s="11">
        <v>0</v>
      </c>
      <c r="F72" s="102">
        <f t="shared" si="6"/>
        <v>0</v>
      </c>
    </row>
    <row r="73" spans="1:6" x14ac:dyDescent="0.3">
      <c r="A73" s="72" t="s">
        <v>12</v>
      </c>
      <c r="B73" s="73"/>
      <c r="C73" s="82"/>
      <c r="D73" s="83"/>
      <c r="E73" s="99"/>
      <c r="F73" s="103">
        <f>SUBTOTAL(9,F70:F72)</f>
        <v>0</v>
      </c>
    </row>
    <row r="74" spans="1:6" x14ac:dyDescent="0.3">
      <c r="A74" s="71" t="s">
        <v>13</v>
      </c>
      <c r="B74" s="72" t="s">
        <v>363</v>
      </c>
      <c r="C74" s="83"/>
      <c r="D74" s="83"/>
      <c r="E74" s="98"/>
      <c r="F74" s="98"/>
    </row>
    <row r="75" spans="1:6" ht="37.5" x14ac:dyDescent="0.3">
      <c r="A75" s="78" t="s">
        <v>15</v>
      </c>
      <c r="B75" s="77" t="s">
        <v>364</v>
      </c>
      <c r="C75" s="78" t="s">
        <v>453</v>
      </c>
      <c r="D75" s="76">
        <v>1.65</v>
      </c>
      <c r="E75" s="11">
        <v>0</v>
      </c>
      <c r="F75" s="102">
        <f t="shared" ref="F75:F76" si="7">PRODUCT(D75:E75)</f>
        <v>0</v>
      </c>
    </row>
    <row r="76" spans="1:6" ht="37.5" x14ac:dyDescent="0.3">
      <c r="A76" s="78" t="s">
        <v>16</v>
      </c>
      <c r="B76" s="77" t="s">
        <v>365</v>
      </c>
      <c r="C76" s="78" t="s">
        <v>453</v>
      </c>
      <c r="D76" s="76">
        <v>26.4</v>
      </c>
      <c r="E76" s="11">
        <v>0</v>
      </c>
      <c r="F76" s="102">
        <f t="shared" si="7"/>
        <v>0</v>
      </c>
    </row>
    <row r="77" spans="1:6" ht="50" x14ac:dyDescent="0.3">
      <c r="A77" s="78" t="s">
        <v>17</v>
      </c>
      <c r="B77" s="77" t="s">
        <v>400</v>
      </c>
      <c r="C77" s="78" t="s">
        <v>453</v>
      </c>
      <c r="D77" s="76">
        <v>2.7</v>
      </c>
      <c r="E77" s="11">
        <v>0</v>
      </c>
      <c r="F77" s="102">
        <f>PRODUCT(D77:E77)</f>
        <v>0</v>
      </c>
    </row>
    <row r="78" spans="1:6" ht="37.5" x14ac:dyDescent="0.3">
      <c r="A78" s="78" t="s">
        <v>18</v>
      </c>
      <c r="B78" s="77" t="s">
        <v>401</v>
      </c>
      <c r="C78" s="78" t="s">
        <v>453</v>
      </c>
      <c r="D78" s="76">
        <v>1.98</v>
      </c>
      <c r="E78" s="11">
        <v>0</v>
      </c>
      <c r="F78" s="102">
        <f>PRODUCT(D78:E78)</f>
        <v>0</v>
      </c>
    </row>
    <row r="79" spans="1:6" ht="37.5" x14ac:dyDescent="0.3">
      <c r="A79" s="78" t="s">
        <v>20</v>
      </c>
      <c r="B79" s="77" t="s">
        <v>402</v>
      </c>
      <c r="C79" s="78" t="s">
        <v>453</v>
      </c>
      <c r="D79" s="76">
        <v>8.1180000000000003</v>
      </c>
      <c r="E79" s="11">
        <v>0</v>
      </c>
      <c r="F79" s="102">
        <f t="shared" ref="F79" si="8">PRODUCT(D79:E79)</f>
        <v>0</v>
      </c>
    </row>
    <row r="80" spans="1:6" ht="37.5" x14ac:dyDescent="0.3">
      <c r="A80" s="78" t="s">
        <v>22</v>
      </c>
      <c r="B80" s="77" t="s">
        <v>371</v>
      </c>
      <c r="C80" s="78" t="s">
        <v>453</v>
      </c>
      <c r="D80" s="76">
        <v>6.6</v>
      </c>
      <c r="E80" s="11">
        <v>0</v>
      </c>
      <c r="F80" s="102">
        <f>PRODUCT(D80:E80)</f>
        <v>0</v>
      </c>
    </row>
    <row r="81" spans="1:6" ht="50" x14ac:dyDescent="0.3">
      <c r="A81" s="78" t="s">
        <v>24</v>
      </c>
      <c r="B81" s="77" t="s">
        <v>372</v>
      </c>
      <c r="C81" s="78" t="s">
        <v>453</v>
      </c>
      <c r="D81" s="76">
        <v>1.98</v>
      </c>
      <c r="E81" s="11">
        <v>0</v>
      </c>
      <c r="F81" s="102">
        <f>PRODUCT(D81:E81)</f>
        <v>0</v>
      </c>
    </row>
    <row r="82" spans="1:6" ht="50" x14ac:dyDescent="0.3">
      <c r="A82" s="78" t="s">
        <v>26</v>
      </c>
      <c r="B82" s="77" t="s">
        <v>366</v>
      </c>
      <c r="C82" s="78" t="s">
        <v>453</v>
      </c>
      <c r="D82" s="76">
        <v>24.31</v>
      </c>
      <c r="E82" s="11">
        <v>0</v>
      </c>
      <c r="F82" s="102">
        <f>PRODUCT(D82:E82)</f>
        <v>0</v>
      </c>
    </row>
    <row r="83" spans="1:6" ht="25" x14ac:dyDescent="0.3">
      <c r="A83" s="78" t="s">
        <v>28</v>
      </c>
      <c r="B83" s="77" t="s">
        <v>367</v>
      </c>
      <c r="C83" s="78" t="s">
        <v>453</v>
      </c>
      <c r="D83" s="76">
        <v>1.4279999999999999</v>
      </c>
      <c r="E83" s="11">
        <v>0</v>
      </c>
      <c r="F83" s="102">
        <f>PRODUCT(D83:E83)</f>
        <v>0</v>
      </c>
    </row>
    <row r="84" spans="1:6" ht="37.5" x14ac:dyDescent="0.3">
      <c r="A84" s="78" t="s">
        <v>30</v>
      </c>
      <c r="B84" s="77" t="s">
        <v>368</v>
      </c>
      <c r="C84" s="78" t="s">
        <v>453</v>
      </c>
      <c r="D84" s="76">
        <v>1.9800000000000002</v>
      </c>
      <c r="E84" s="11">
        <v>0</v>
      </c>
      <c r="F84" s="102">
        <f>PRODUCT(D84:E84)</f>
        <v>0</v>
      </c>
    </row>
    <row r="85" spans="1:6" ht="37.5" x14ac:dyDescent="0.3">
      <c r="A85" s="78" t="s">
        <v>32</v>
      </c>
      <c r="B85" s="77" t="s">
        <v>369</v>
      </c>
      <c r="C85" s="91" t="s">
        <v>60</v>
      </c>
      <c r="D85" s="76">
        <v>5.0519999999999996</v>
      </c>
      <c r="E85" s="11">
        <v>0</v>
      </c>
      <c r="F85" s="102">
        <f t="shared" ref="F85:F87" si="9">PRODUCT(D85:E85)</f>
        <v>0</v>
      </c>
    </row>
    <row r="86" spans="1:6" ht="50" x14ac:dyDescent="0.3">
      <c r="A86" s="78" t="s">
        <v>33</v>
      </c>
      <c r="B86" s="77" t="s">
        <v>370</v>
      </c>
      <c r="C86" s="78" t="s">
        <v>453</v>
      </c>
      <c r="D86" s="76">
        <v>0.82500000000000007</v>
      </c>
      <c r="E86" s="11">
        <v>0</v>
      </c>
      <c r="F86" s="102">
        <f t="shared" si="9"/>
        <v>0</v>
      </c>
    </row>
    <row r="87" spans="1:6" ht="37.5" x14ac:dyDescent="0.3">
      <c r="A87" s="78" t="s">
        <v>35</v>
      </c>
      <c r="B87" s="77" t="s">
        <v>390</v>
      </c>
      <c r="C87" s="78" t="s">
        <v>453</v>
      </c>
      <c r="D87" s="76">
        <f>0.864*5</f>
        <v>4.32</v>
      </c>
      <c r="E87" s="11">
        <v>0</v>
      </c>
      <c r="F87" s="102">
        <f t="shared" si="9"/>
        <v>0</v>
      </c>
    </row>
    <row r="88" spans="1:6" x14ac:dyDescent="0.3">
      <c r="A88" s="72" t="s">
        <v>399</v>
      </c>
      <c r="B88" s="73"/>
      <c r="C88" s="73"/>
      <c r="D88" s="74"/>
      <c r="E88" s="99"/>
      <c r="F88" s="103">
        <f>SUBTOTAL(9,F75:F87)</f>
        <v>0</v>
      </c>
    </row>
    <row r="89" spans="1:6" x14ac:dyDescent="0.3">
      <c r="A89" s="71" t="s">
        <v>39</v>
      </c>
      <c r="B89" s="72" t="s">
        <v>389</v>
      </c>
      <c r="C89" s="83"/>
      <c r="D89" s="83"/>
      <c r="E89" s="98"/>
      <c r="F89" s="98"/>
    </row>
    <row r="90" spans="1:6" ht="25" x14ac:dyDescent="0.3">
      <c r="A90" s="104" t="s">
        <v>41</v>
      </c>
      <c r="B90" s="105" t="s">
        <v>194</v>
      </c>
      <c r="C90" s="104" t="s">
        <v>454</v>
      </c>
      <c r="D90" s="76">
        <v>0.99750000000000005</v>
      </c>
      <c r="E90" s="11">
        <v>0</v>
      </c>
      <c r="F90" s="102">
        <f t="shared" ref="F90:F96" si="10">PRODUCT(D90:E90)</f>
        <v>0</v>
      </c>
    </row>
    <row r="91" spans="1:6" ht="25" x14ac:dyDescent="0.3">
      <c r="A91" s="104" t="s">
        <v>43</v>
      </c>
      <c r="B91" s="105" t="s">
        <v>195</v>
      </c>
      <c r="C91" s="104" t="s">
        <v>454</v>
      </c>
      <c r="D91" s="76">
        <v>0.30625000000000002</v>
      </c>
      <c r="E91" s="11">
        <v>0</v>
      </c>
      <c r="F91" s="102">
        <f t="shared" si="10"/>
        <v>0</v>
      </c>
    </row>
    <row r="92" spans="1:6" ht="25" x14ac:dyDescent="0.3">
      <c r="A92" s="104" t="s">
        <v>44</v>
      </c>
      <c r="B92" s="105" t="s">
        <v>196</v>
      </c>
      <c r="C92" s="104" t="s">
        <v>455</v>
      </c>
      <c r="D92" s="76">
        <v>103.55</v>
      </c>
      <c r="E92" s="11">
        <v>0</v>
      </c>
      <c r="F92" s="102">
        <f t="shared" si="10"/>
        <v>0</v>
      </c>
    </row>
    <row r="93" spans="1:6" ht="25" x14ac:dyDescent="0.3">
      <c r="A93" s="104" t="s">
        <v>45</v>
      </c>
      <c r="B93" s="105" t="s">
        <v>197</v>
      </c>
      <c r="C93" s="104" t="s">
        <v>454</v>
      </c>
      <c r="D93" s="76">
        <v>0.23394000000000001</v>
      </c>
      <c r="E93" s="11">
        <v>0</v>
      </c>
      <c r="F93" s="102">
        <f t="shared" si="10"/>
        <v>0</v>
      </c>
    </row>
    <row r="94" spans="1:6" ht="62.5" x14ac:dyDescent="0.3">
      <c r="A94" s="104" t="s">
        <v>46</v>
      </c>
      <c r="B94" s="105" t="s">
        <v>373</v>
      </c>
      <c r="C94" s="104" t="s">
        <v>455</v>
      </c>
      <c r="D94" s="76">
        <v>81.180000000000007</v>
      </c>
      <c r="E94" s="11">
        <v>0</v>
      </c>
      <c r="F94" s="102">
        <f t="shared" si="10"/>
        <v>0</v>
      </c>
    </row>
    <row r="95" spans="1:6" ht="25" x14ac:dyDescent="0.3">
      <c r="A95" s="104" t="s">
        <v>48</v>
      </c>
      <c r="B95" s="105" t="s">
        <v>375</v>
      </c>
      <c r="C95" s="104" t="s">
        <v>63</v>
      </c>
      <c r="D95" s="76">
        <v>21.8</v>
      </c>
      <c r="E95" s="11">
        <v>0</v>
      </c>
      <c r="F95" s="102">
        <f t="shared" si="10"/>
        <v>0</v>
      </c>
    </row>
    <row r="96" spans="1:6" ht="25" x14ac:dyDescent="0.3">
      <c r="A96" s="104" t="s">
        <v>192</v>
      </c>
      <c r="B96" s="105" t="s">
        <v>428</v>
      </c>
      <c r="C96" s="104" t="s">
        <v>63</v>
      </c>
      <c r="D96" s="76">
        <v>12</v>
      </c>
      <c r="E96" s="11">
        <v>0</v>
      </c>
      <c r="F96" s="102">
        <f t="shared" si="10"/>
        <v>0</v>
      </c>
    </row>
    <row r="97" spans="1:6" x14ac:dyDescent="0.3">
      <c r="A97" s="72" t="s">
        <v>398</v>
      </c>
      <c r="B97" s="73"/>
      <c r="C97" s="82"/>
      <c r="D97" s="83"/>
      <c r="E97" s="99"/>
      <c r="F97" s="103">
        <f>SUBTOTAL(9,F90:F96)</f>
        <v>0</v>
      </c>
    </row>
    <row r="98" spans="1:6" x14ac:dyDescent="0.3">
      <c r="A98" s="71" t="s">
        <v>51</v>
      </c>
      <c r="B98" s="72" t="s">
        <v>376</v>
      </c>
      <c r="C98" s="83"/>
      <c r="D98" s="83"/>
      <c r="E98" s="98"/>
      <c r="F98" s="98"/>
    </row>
    <row r="99" spans="1:6" ht="62.5" x14ac:dyDescent="0.3">
      <c r="A99" s="106" t="s">
        <v>53</v>
      </c>
      <c r="B99" s="105" t="s">
        <v>374</v>
      </c>
      <c r="C99" s="106" t="s">
        <v>99</v>
      </c>
      <c r="D99" s="107">
        <v>1</v>
      </c>
      <c r="E99" s="11">
        <v>0</v>
      </c>
      <c r="F99" s="102">
        <f>PRODUCT(D99:E99)</f>
        <v>0</v>
      </c>
    </row>
    <row r="100" spans="1:6" ht="75" x14ac:dyDescent="0.3">
      <c r="A100" s="106" t="s">
        <v>56</v>
      </c>
      <c r="B100" s="105" t="s">
        <v>377</v>
      </c>
      <c r="C100" s="106" t="s">
        <v>99</v>
      </c>
      <c r="D100" s="107">
        <v>1</v>
      </c>
      <c r="E100" s="11">
        <v>0</v>
      </c>
      <c r="F100" s="102">
        <f>PRODUCT(D100:E100)</f>
        <v>0</v>
      </c>
    </row>
    <row r="101" spans="1:6" x14ac:dyDescent="0.3">
      <c r="A101" s="72" t="s">
        <v>397</v>
      </c>
      <c r="B101" s="73"/>
      <c r="C101" s="82"/>
      <c r="D101" s="83"/>
      <c r="E101" s="99"/>
      <c r="F101" s="103">
        <f>SUBTOTAL(9,F99:F100)</f>
        <v>0</v>
      </c>
    </row>
    <row r="102" spans="1:6" x14ac:dyDescent="0.3">
      <c r="A102" s="71" t="s">
        <v>69</v>
      </c>
      <c r="B102" s="72" t="s">
        <v>379</v>
      </c>
      <c r="C102" s="83"/>
      <c r="D102" s="83"/>
      <c r="E102" s="98"/>
      <c r="F102" s="98"/>
    </row>
    <row r="103" spans="1:6" ht="37.5" x14ac:dyDescent="0.3">
      <c r="A103" s="78" t="s">
        <v>71</v>
      </c>
      <c r="B103" s="77" t="s">
        <v>378</v>
      </c>
      <c r="C103" s="78" t="s">
        <v>73</v>
      </c>
      <c r="D103" s="76">
        <v>5</v>
      </c>
      <c r="E103" s="11">
        <v>0</v>
      </c>
      <c r="F103" s="102">
        <f t="shared" ref="F103:F105" si="11">PRODUCT(D103:E103)</f>
        <v>0</v>
      </c>
    </row>
    <row r="104" spans="1:6" ht="37.5" x14ac:dyDescent="0.3">
      <c r="A104" s="78" t="s">
        <v>72</v>
      </c>
      <c r="B104" s="77" t="s">
        <v>380</v>
      </c>
      <c r="C104" s="78" t="s">
        <v>73</v>
      </c>
      <c r="D104" s="76">
        <v>4</v>
      </c>
      <c r="E104" s="11">
        <v>0</v>
      </c>
      <c r="F104" s="102">
        <f t="shared" si="11"/>
        <v>0</v>
      </c>
    </row>
    <row r="105" spans="1:6" ht="25" x14ac:dyDescent="0.3">
      <c r="A105" s="78" t="s">
        <v>74</v>
      </c>
      <c r="B105" s="77" t="s">
        <v>381</v>
      </c>
      <c r="C105" s="78" t="s">
        <v>73</v>
      </c>
      <c r="D105" s="76">
        <v>6</v>
      </c>
      <c r="E105" s="11">
        <v>0</v>
      </c>
      <c r="F105" s="102">
        <f t="shared" si="11"/>
        <v>0</v>
      </c>
    </row>
    <row r="106" spans="1:6" x14ac:dyDescent="0.3">
      <c r="A106" s="72" t="s">
        <v>396</v>
      </c>
      <c r="B106" s="108"/>
      <c r="C106" s="83"/>
      <c r="D106" s="83"/>
      <c r="E106" s="99"/>
      <c r="F106" s="103">
        <f>SUBTOTAL(9,F103:F105)</f>
        <v>0</v>
      </c>
    </row>
    <row r="107" spans="1:6" x14ac:dyDescent="0.3">
      <c r="A107" s="71" t="s">
        <v>82</v>
      </c>
      <c r="B107" s="72" t="s">
        <v>87</v>
      </c>
      <c r="C107" s="83"/>
      <c r="D107" s="83"/>
      <c r="E107" s="98"/>
      <c r="F107" s="98"/>
    </row>
    <row r="108" spans="1:6" ht="50" x14ac:dyDescent="0.3">
      <c r="A108" s="78" t="s">
        <v>84</v>
      </c>
      <c r="B108" s="77" t="s">
        <v>382</v>
      </c>
      <c r="C108" s="104" t="s">
        <v>455</v>
      </c>
      <c r="D108" s="76">
        <v>175.24</v>
      </c>
      <c r="E108" s="11">
        <v>0</v>
      </c>
      <c r="F108" s="102">
        <f t="shared" ref="F108:F112" si="12">PRODUCT(D108:E108)</f>
        <v>0</v>
      </c>
    </row>
    <row r="109" spans="1:6" ht="25" x14ac:dyDescent="0.3">
      <c r="A109" s="78" t="s">
        <v>391</v>
      </c>
      <c r="B109" s="77" t="s">
        <v>383</v>
      </c>
      <c r="C109" s="104" t="s">
        <v>455</v>
      </c>
      <c r="D109" s="76">
        <v>175.24</v>
      </c>
      <c r="E109" s="11">
        <v>0</v>
      </c>
      <c r="F109" s="102">
        <f t="shared" si="12"/>
        <v>0</v>
      </c>
    </row>
    <row r="110" spans="1:6" ht="14.5" x14ac:dyDescent="0.3">
      <c r="A110" s="78" t="s">
        <v>392</v>
      </c>
      <c r="B110" s="77" t="s">
        <v>384</v>
      </c>
      <c r="C110" s="104" t="s">
        <v>455</v>
      </c>
      <c r="D110" s="76">
        <v>19.8</v>
      </c>
      <c r="E110" s="11">
        <v>0</v>
      </c>
      <c r="F110" s="102">
        <f t="shared" si="12"/>
        <v>0</v>
      </c>
    </row>
    <row r="111" spans="1:6" ht="25" x14ac:dyDescent="0.3">
      <c r="A111" s="78" t="s">
        <v>393</v>
      </c>
      <c r="B111" s="77" t="s">
        <v>386</v>
      </c>
      <c r="C111" s="104" t="s">
        <v>455</v>
      </c>
      <c r="D111" s="76">
        <v>81.180000000000007</v>
      </c>
      <c r="E111" s="11">
        <v>0</v>
      </c>
      <c r="F111" s="102">
        <f t="shared" si="12"/>
        <v>0</v>
      </c>
    </row>
    <row r="112" spans="1:6" ht="25" x14ac:dyDescent="0.3">
      <c r="A112" s="78" t="s">
        <v>394</v>
      </c>
      <c r="B112" s="77" t="s">
        <v>385</v>
      </c>
      <c r="C112" s="104" t="s">
        <v>455</v>
      </c>
      <c r="D112" s="76">
        <v>33</v>
      </c>
      <c r="E112" s="11">
        <v>0</v>
      </c>
      <c r="F112" s="102">
        <f t="shared" si="12"/>
        <v>0</v>
      </c>
    </row>
    <row r="113" spans="1:6" x14ac:dyDescent="0.3">
      <c r="A113" s="109"/>
      <c r="B113" s="108" t="s">
        <v>85</v>
      </c>
      <c r="C113" s="83"/>
      <c r="D113" s="83"/>
      <c r="E113" s="99"/>
      <c r="F113" s="103">
        <f>SUBTOTAL(9,F108:F112)</f>
        <v>0</v>
      </c>
    </row>
    <row r="114" spans="1:6" x14ac:dyDescent="0.3">
      <c r="A114" s="71" t="s">
        <v>86</v>
      </c>
      <c r="B114" s="72" t="s">
        <v>388</v>
      </c>
      <c r="C114" s="83"/>
      <c r="D114" s="83"/>
      <c r="E114" s="98"/>
      <c r="F114" s="98"/>
    </row>
    <row r="115" spans="1:6" ht="100" x14ac:dyDescent="0.3">
      <c r="A115" s="78" t="s">
        <v>88</v>
      </c>
      <c r="B115" s="77" t="s">
        <v>456</v>
      </c>
      <c r="C115" s="78" t="s">
        <v>99</v>
      </c>
      <c r="D115" s="76">
        <v>1</v>
      </c>
      <c r="E115" s="11">
        <v>0</v>
      </c>
      <c r="F115" s="102">
        <f t="shared" ref="F115" si="13">PRODUCT(D115:E115)</f>
        <v>0</v>
      </c>
    </row>
    <row r="116" spans="1:6" x14ac:dyDescent="0.3">
      <c r="A116" s="72" t="s">
        <v>395</v>
      </c>
      <c r="B116" s="108"/>
      <c r="C116" s="83"/>
      <c r="D116" s="83"/>
      <c r="E116" s="99"/>
      <c r="F116" s="103">
        <f>SUBTOTAL(9,F115)</f>
        <v>0</v>
      </c>
    </row>
    <row r="117" spans="1:6" x14ac:dyDescent="0.3">
      <c r="A117" s="110" t="s">
        <v>403</v>
      </c>
      <c r="B117" s="111"/>
      <c r="C117" s="111"/>
      <c r="D117" s="112"/>
      <c r="E117" s="113"/>
      <c r="F117" s="114">
        <f>SUM(F73,F97,F88,F101,F106,F113,F116)</f>
        <v>0</v>
      </c>
    </row>
    <row r="118" spans="1:6" x14ac:dyDescent="0.3">
      <c r="A118" s="110" t="s">
        <v>460</v>
      </c>
      <c r="B118" s="111"/>
      <c r="C118" s="111"/>
      <c r="D118" s="112"/>
      <c r="E118" s="113"/>
      <c r="F118" s="114">
        <f>PRODUCT(F117,4)</f>
        <v>0</v>
      </c>
    </row>
    <row r="120" spans="1:6" x14ac:dyDescent="0.3">
      <c r="A120" s="27" t="s">
        <v>462</v>
      </c>
      <c r="B120" s="28"/>
      <c r="C120" s="28"/>
      <c r="D120" s="28"/>
      <c r="E120" s="28"/>
      <c r="F120" s="28"/>
    </row>
    <row r="122" spans="1:6" x14ac:dyDescent="0.3">
      <c r="A122" s="31" t="s">
        <v>158</v>
      </c>
      <c r="B122" s="31" t="s">
        <v>159</v>
      </c>
      <c r="C122" s="32" t="s">
        <v>160</v>
      </c>
      <c r="D122" s="33" t="s">
        <v>161</v>
      </c>
      <c r="E122" s="34" t="s">
        <v>162</v>
      </c>
      <c r="F122" s="35" t="s">
        <v>163</v>
      </c>
    </row>
    <row r="123" spans="1:6" x14ac:dyDescent="0.3">
      <c r="A123" s="2" t="s">
        <v>0</v>
      </c>
      <c r="B123" s="3" t="s">
        <v>253</v>
      </c>
      <c r="C123" s="89"/>
      <c r="D123" s="87"/>
      <c r="E123" s="90"/>
      <c r="F123" s="88"/>
    </row>
    <row r="124" spans="1:6" ht="16.5" x14ac:dyDescent="0.3">
      <c r="A124" s="7" t="s">
        <v>2</v>
      </c>
      <c r="B124" s="8" t="s">
        <v>254</v>
      </c>
      <c r="C124" s="7" t="s">
        <v>7</v>
      </c>
      <c r="D124" s="10">
        <v>6.6759000000000004</v>
      </c>
      <c r="E124" s="11">
        <v>0</v>
      </c>
      <c r="F124" s="11">
        <f t="shared" ref="F124:F133" si="14">PRODUCT(D124:E124)</f>
        <v>0</v>
      </c>
    </row>
    <row r="125" spans="1:6" ht="16.5" x14ac:dyDescent="0.3">
      <c r="A125" s="7" t="s">
        <v>5</v>
      </c>
      <c r="B125" s="8" t="s">
        <v>255</v>
      </c>
      <c r="C125" s="7" t="s">
        <v>7</v>
      </c>
      <c r="D125" s="10">
        <v>1.0438999999999989</v>
      </c>
      <c r="E125" s="11">
        <v>0</v>
      </c>
      <c r="F125" s="11">
        <f t="shared" si="14"/>
        <v>0</v>
      </c>
    </row>
    <row r="126" spans="1:6" ht="28" x14ac:dyDescent="0.3">
      <c r="A126" s="7" t="s">
        <v>8</v>
      </c>
      <c r="B126" s="8" t="s">
        <v>256</v>
      </c>
      <c r="C126" s="7" t="s">
        <v>7</v>
      </c>
      <c r="D126" s="10">
        <v>0.35200000000000009</v>
      </c>
      <c r="E126" s="11">
        <v>0</v>
      </c>
      <c r="F126" s="11">
        <f t="shared" si="14"/>
        <v>0</v>
      </c>
    </row>
    <row r="127" spans="1:6" ht="42" x14ac:dyDescent="0.3">
      <c r="A127" s="7" t="s">
        <v>10</v>
      </c>
      <c r="B127" s="8" t="s">
        <v>257</v>
      </c>
      <c r="C127" s="7" t="s">
        <v>7</v>
      </c>
      <c r="D127" s="10">
        <v>2.3968000000000003</v>
      </c>
      <c r="E127" s="11">
        <v>0</v>
      </c>
      <c r="F127" s="11">
        <f t="shared" si="14"/>
        <v>0</v>
      </c>
    </row>
    <row r="128" spans="1:6" ht="42" x14ac:dyDescent="0.3">
      <c r="A128" s="7" t="s">
        <v>263</v>
      </c>
      <c r="B128" s="8" t="s">
        <v>258</v>
      </c>
      <c r="C128" s="9" t="s">
        <v>4</v>
      </c>
      <c r="D128" s="10">
        <v>9.7240000000000002</v>
      </c>
      <c r="E128" s="11">
        <v>0</v>
      </c>
      <c r="F128" s="11">
        <f t="shared" si="14"/>
        <v>0</v>
      </c>
    </row>
    <row r="129" spans="1:6" ht="28" x14ac:dyDescent="0.3">
      <c r="A129" s="7" t="s">
        <v>264</v>
      </c>
      <c r="B129" s="8" t="s">
        <v>259</v>
      </c>
      <c r="C129" s="7" t="s">
        <v>7</v>
      </c>
      <c r="D129" s="10">
        <v>8.5800000000000001E-2</v>
      </c>
      <c r="E129" s="11">
        <v>0</v>
      </c>
      <c r="F129" s="11">
        <f t="shared" si="14"/>
        <v>0</v>
      </c>
    </row>
    <row r="130" spans="1:6" ht="42" x14ac:dyDescent="0.3">
      <c r="A130" s="7" t="s">
        <v>265</v>
      </c>
      <c r="B130" s="8" t="s">
        <v>260</v>
      </c>
      <c r="C130" s="7" t="s">
        <v>7</v>
      </c>
      <c r="D130" s="10">
        <v>0.84480000000000011</v>
      </c>
      <c r="E130" s="11">
        <v>0</v>
      </c>
      <c r="F130" s="11">
        <f t="shared" si="14"/>
        <v>0</v>
      </c>
    </row>
    <row r="131" spans="1:6" ht="28" x14ac:dyDescent="0.3">
      <c r="A131" s="7" t="s">
        <v>266</v>
      </c>
      <c r="B131" s="8" t="s">
        <v>261</v>
      </c>
      <c r="C131" s="9" t="s">
        <v>4</v>
      </c>
      <c r="D131" s="10">
        <v>11.440000000000001</v>
      </c>
      <c r="E131" s="11">
        <v>0</v>
      </c>
      <c r="F131" s="11">
        <f t="shared" si="14"/>
        <v>0</v>
      </c>
    </row>
    <row r="132" spans="1:6" x14ac:dyDescent="0.3">
      <c r="A132" s="7" t="s">
        <v>267</v>
      </c>
      <c r="B132" s="8" t="s">
        <v>262</v>
      </c>
      <c r="C132" s="9" t="s">
        <v>99</v>
      </c>
      <c r="D132" s="10">
        <v>1</v>
      </c>
      <c r="E132" s="11">
        <v>0</v>
      </c>
      <c r="F132" s="11">
        <f t="shared" si="14"/>
        <v>0</v>
      </c>
    </row>
    <row r="133" spans="1:6" ht="42" x14ac:dyDescent="0.3">
      <c r="A133" s="7" t="s">
        <v>268</v>
      </c>
      <c r="B133" s="8" t="s">
        <v>313</v>
      </c>
      <c r="C133" s="9" t="s">
        <v>99</v>
      </c>
      <c r="D133" s="10">
        <v>1</v>
      </c>
      <c r="E133" s="11">
        <v>0</v>
      </c>
      <c r="F133" s="11">
        <f t="shared" si="14"/>
        <v>0</v>
      </c>
    </row>
    <row r="134" spans="1:6" x14ac:dyDescent="0.3">
      <c r="A134" s="3" t="s">
        <v>269</v>
      </c>
      <c r="B134" s="13"/>
      <c r="C134" s="87"/>
      <c r="D134" s="87"/>
      <c r="E134" s="88"/>
      <c r="F134" s="15">
        <f>SUBTOTAL(9,F124:F133)</f>
        <v>0</v>
      </c>
    </row>
    <row r="135" spans="1:6" x14ac:dyDescent="0.3">
      <c r="A135" s="2" t="s">
        <v>13</v>
      </c>
      <c r="B135" s="3" t="s">
        <v>270</v>
      </c>
      <c r="C135" s="89"/>
      <c r="D135" s="87"/>
      <c r="E135" s="90"/>
      <c r="F135" s="90"/>
    </row>
    <row r="136" spans="1:6" ht="16.5" x14ac:dyDescent="0.3">
      <c r="A136" s="7" t="s">
        <v>15</v>
      </c>
      <c r="B136" s="12" t="s">
        <v>254</v>
      </c>
      <c r="C136" s="7" t="s">
        <v>7</v>
      </c>
      <c r="D136" s="10">
        <v>6.0160000000000018</v>
      </c>
      <c r="E136" s="11">
        <v>0</v>
      </c>
      <c r="F136" s="11">
        <f t="shared" ref="F136:F143" si="15">PRODUCT(D136:E136)</f>
        <v>0</v>
      </c>
    </row>
    <row r="137" spans="1:6" ht="28" x14ac:dyDescent="0.3">
      <c r="A137" s="7" t="s">
        <v>16</v>
      </c>
      <c r="B137" s="12" t="s">
        <v>256</v>
      </c>
      <c r="C137" s="7" t="s">
        <v>7</v>
      </c>
      <c r="D137" s="10">
        <v>0.13440000000000005</v>
      </c>
      <c r="E137" s="11">
        <v>0</v>
      </c>
      <c r="F137" s="11">
        <f t="shared" si="15"/>
        <v>0</v>
      </c>
    </row>
    <row r="138" spans="1:6" ht="28" x14ac:dyDescent="0.3">
      <c r="A138" s="7" t="s">
        <v>17</v>
      </c>
      <c r="B138" s="12" t="s">
        <v>271</v>
      </c>
      <c r="C138" s="7" t="s">
        <v>7</v>
      </c>
      <c r="D138" s="10">
        <v>0.23625000000000004</v>
      </c>
      <c r="E138" s="11">
        <v>0</v>
      </c>
      <c r="F138" s="11">
        <f t="shared" si="15"/>
        <v>0</v>
      </c>
    </row>
    <row r="139" spans="1:6" ht="28" x14ac:dyDescent="0.3">
      <c r="A139" s="7" t="s">
        <v>18</v>
      </c>
      <c r="B139" s="12" t="s">
        <v>272</v>
      </c>
      <c r="C139" s="7" t="s">
        <v>7</v>
      </c>
      <c r="D139" s="10">
        <v>1.9246500000000004</v>
      </c>
      <c r="E139" s="11">
        <v>0</v>
      </c>
      <c r="F139" s="11">
        <f t="shared" si="15"/>
        <v>0</v>
      </c>
    </row>
    <row r="140" spans="1:6" ht="28" x14ac:dyDescent="0.3">
      <c r="A140" s="7" t="s">
        <v>20</v>
      </c>
      <c r="B140" s="12" t="s">
        <v>273</v>
      </c>
      <c r="C140" s="7" t="s">
        <v>7</v>
      </c>
      <c r="D140" s="10">
        <v>8.1900000000000014E-2</v>
      </c>
      <c r="E140" s="11">
        <v>0</v>
      </c>
      <c r="F140" s="11">
        <f t="shared" si="15"/>
        <v>0</v>
      </c>
    </row>
    <row r="141" spans="1:6" ht="28" x14ac:dyDescent="0.3">
      <c r="A141" s="7" t="s">
        <v>22</v>
      </c>
      <c r="B141" s="12" t="s">
        <v>274</v>
      </c>
      <c r="C141" s="7" t="s">
        <v>7</v>
      </c>
      <c r="D141" s="10">
        <v>0.21294000000000005</v>
      </c>
      <c r="E141" s="11">
        <v>0</v>
      </c>
      <c r="F141" s="11">
        <f t="shared" si="15"/>
        <v>0</v>
      </c>
    </row>
    <row r="142" spans="1:6" ht="16.5" x14ac:dyDescent="0.3">
      <c r="A142" s="7" t="s">
        <v>24</v>
      </c>
      <c r="B142" s="12" t="s">
        <v>255</v>
      </c>
      <c r="C142" s="7" t="s">
        <v>7</v>
      </c>
      <c r="D142" s="10">
        <v>2.2489500000000016</v>
      </c>
      <c r="E142" s="11">
        <v>0</v>
      </c>
      <c r="F142" s="11">
        <f t="shared" si="15"/>
        <v>0</v>
      </c>
    </row>
    <row r="143" spans="1:6" ht="28" x14ac:dyDescent="0.3">
      <c r="A143" s="7" t="s">
        <v>26</v>
      </c>
      <c r="B143" s="12" t="s">
        <v>275</v>
      </c>
      <c r="C143" s="7" t="s">
        <v>99</v>
      </c>
      <c r="D143" s="10">
        <v>1</v>
      </c>
      <c r="E143" s="11">
        <v>0</v>
      </c>
      <c r="F143" s="11">
        <f t="shared" si="15"/>
        <v>0</v>
      </c>
    </row>
    <row r="144" spans="1:6" x14ac:dyDescent="0.3">
      <c r="A144" s="3" t="s">
        <v>276</v>
      </c>
      <c r="B144" s="13"/>
      <c r="C144" s="87"/>
      <c r="D144" s="87"/>
      <c r="E144" s="88"/>
      <c r="F144" s="15">
        <f>SUBTOTAL(9,F136:F143)</f>
        <v>0</v>
      </c>
    </row>
    <row r="145" spans="1:6" x14ac:dyDescent="0.3">
      <c r="A145" s="2" t="s">
        <v>39</v>
      </c>
      <c r="B145" s="3" t="s">
        <v>277</v>
      </c>
      <c r="C145" s="89"/>
      <c r="D145" s="87"/>
      <c r="E145" s="90"/>
      <c r="F145" s="90"/>
    </row>
    <row r="146" spans="1:6" ht="16.5" x14ac:dyDescent="0.3">
      <c r="A146" s="7" t="s">
        <v>41</v>
      </c>
      <c r="B146" s="12" t="s">
        <v>254</v>
      </c>
      <c r="C146" s="7" t="s">
        <v>7</v>
      </c>
      <c r="D146" s="10">
        <v>6.069</v>
      </c>
      <c r="E146" s="11">
        <v>0</v>
      </c>
      <c r="F146" s="11">
        <f t="shared" ref="F146:F153" si="16">PRODUCT(D146:E146)</f>
        <v>0</v>
      </c>
    </row>
    <row r="147" spans="1:6" ht="28" x14ac:dyDescent="0.3">
      <c r="A147" s="7" t="s">
        <v>43</v>
      </c>
      <c r="B147" s="12" t="s">
        <v>256</v>
      </c>
      <c r="C147" s="7" t="s">
        <v>7</v>
      </c>
      <c r="D147" s="10">
        <v>0.10080000000000001</v>
      </c>
      <c r="E147" s="11">
        <v>0</v>
      </c>
      <c r="F147" s="11">
        <f t="shared" si="16"/>
        <v>0</v>
      </c>
    </row>
    <row r="148" spans="1:6" ht="28" x14ac:dyDescent="0.3">
      <c r="A148" s="7" t="s">
        <v>44</v>
      </c>
      <c r="B148" s="12" t="s">
        <v>279</v>
      </c>
      <c r="C148" s="7" t="s">
        <v>4</v>
      </c>
      <c r="D148" s="10">
        <v>9.7240000000000002</v>
      </c>
      <c r="E148" s="11">
        <v>0</v>
      </c>
      <c r="F148" s="11">
        <f t="shared" si="16"/>
        <v>0</v>
      </c>
    </row>
    <row r="149" spans="1:6" ht="28" x14ac:dyDescent="0.3">
      <c r="A149" s="7" t="s">
        <v>45</v>
      </c>
      <c r="B149" s="12" t="s">
        <v>280</v>
      </c>
      <c r="C149" s="7" t="s">
        <v>7</v>
      </c>
      <c r="D149" s="10">
        <v>1.6380000000000001</v>
      </c>
      <c r="E149" s="11">
        <v>0</v>
      </c>
      <c r="F149" s="11">
        <f t="shared" si="16"/>
        <v>0</v>
      </c>
    </row>
    <row r="150" spans="1:6" ht="28" x14ac:dyDescent="0.3">
      <c r="A150" s="7" t="s">
        <v>46</v>
      </c>
      <c r="B150" s="12" t="s">
        <v>281</v>
      </c>
      <c r="C150" s="7" t="s">
        <v>4</v>
      </c>
      <c r="D150" s="10">
        <v>5.4600000000000009</v>
      </c>
      <c r="E150" s="11">
        <v>0</v>
      </c>
      <c r="F150" s="11">
        <f t="shared" si="16"/>
        <v>0</v>
      </c>
    </row>
    <row r="151" spans="1:6" ht="28" x14ac:dyDescent="0.3">
      <c r="A151" s="7" t="s">
        <v>48</v>
      </c>
      <c r="B151" s="12" t="s">
        <v>273</v>
      </c>
      <c r="C151" s="7" t="s">
        <v>7</v>
      </c>
      <c r="D151" s="10">
        <v>8.1900000000000014E-2</v>
      </c>
      <c r="E151" s="11">
        <v>0</v>
      </c>
      <c r="F151" s="11">
        <f t="shared" si="16"/>
        <v>0</v>
      </c>
    </row>
    <row r="152" spans="1:6" ht="28" x14ac:dyDescent="0.3">
      <c r="A152" s="7" t="s">
        <v>192</v>
      </c>
      <c r="B152" s="12" t="s">
        <v>282</v>
      </c>
      <c r="C152" s="7" t="s">
        <v>7</v>
      </c>
      <c r="D152" s="10">
        <v>1.0449400000000002</v>
      </c>
      <c r="E152" s="11">
        <v>0</v>
      </c>
      <c r="F152" s="11">
        <f t="shared" si="16"/>
        <v>0</v>
      </c>
    </row>
    <row r="153" spans="1:6" ht="16.5" x14ac:dyDescent="0.3">
      <c r="A153" s="7" t="s">
        <v>193</v>
      </c>
      <c r="B153" s="12" t="s">
        <v>255</v>
      </c>
      <c r="C153" s="7" t="s">
        <v>7</v>
      </c>
      <c r="D153" s="10">
        <v>1.4783999999999995</v>
      </c>
      <c r="E153" s="11">
        <v>0</v>
      </c>
      <c r="F153" s="11">
        <f t="shared" si="16"/>
        <v>0</v>
      </c>
    </row>
    <row r="154" spans="1:6" x14ac:dyDescent="0.3">
      <c r="A154" s="3" t="s">
        <v>278</v>
      </c>
      <c r="B154" s="13"/>
      <c r="C154" s="13"/>
      <c r="D154" s="13"/>
      <c r="E154" s="88"/>
      <c r="F154" s="15">
        <f>SUBTOTAL(9,F146:F153)</f>
        <v>0</v>
      </c>
    </row>
    <row r="155" spans="1:6" x14ac:dyDescent="0.3">
      <c r="A155" s="2" t="s">
        <v>51</v>
      </c>
      <c r="B155" s="3" t="s">
        <v>283</v>
      </c>
      <c r="C155" s="89"/>
      <c r="D155" s="87"/>
      <c r="E155" s="90"/>
      <c r="F155" s="90"/>
    </row>
    <row r="156" spans="1:6" ht="16.5" x14ac:dyDescent="0.3">
      <c r="A156" s="91" t="s">
        <v>53</v>
      </c>
      <c r="B156" s="86" t="s">
        <v>250</v>
      </c>
      <c r="C156" s="91" t="s">
        <v>55</v>
      </c>
      <c r="D156" s="10">
        <v>3.28125</v>
      </c>
      <c r="E156" s="11">
        <v>0</v>
      </c>
      <c r="F156" s="11">
        <f t="shared" ref="F156:F165" si="17">PRODUCT(D156:E156)</f>
        <v>0</v>
      </c>
    </row>
    <row r="157" spans="1:6" ht="16.5" x14ac:dyDescent="0.3">
      <c r="A157" s="91" t="s">
        <v>56</v>
      </c>
      <c r="B157" s="86" t="s">
        <v>289</v>
      </c>
      <c r="C157" s="91" t="s">
        <v>55</v>
      </c>
      <c r="D157" s="10">
        <v>0.328125</v>
      </c>
      <c r="E157" s="11">
        <v>0</v>
      </c>
      <c r="F157" s="11">
        <f t="shared" si="17"/>
        <v>0</v>
      </c>
    </row>
    <row r="158" spans="1:6" ht="28" x14ac:dyDescent="0.3">
      <c r="A158" s="91" t="s">
        <v>58</v>
      </c>
      <c r="B158" s="86" t="s">
        <v>290</v>
      </c>
      <c r="C158" s="91" t="s">
        <v>60</v>
      </c>
      <c r="D158" s="10">
        <v>0.984375</v>
      </c>
      <c r="E158" s="11">
        <v>0</v>
      </c>
      <c r="F158" s="11">
        <f t="shared" si="17"/>
        <v>0</v>
      </c>
    </row>
    <row r="159" spans="1:6" ht="42" x14ac:dyDescent="0.3">
      <c r="A159" s="91" t="s">
        <v>61</v>
      </c>
      <c r="B159" s="86" t="s">
        <v>291</v>
      </c>
      <c r="C159" s="91" t="s">
        <v>55</v>
      </c>
      <c r="D159" s="10">
        <v>0.72765000000000024</v>
      </c>
      <c r="E159" s="11">
        <v>0</v>
      </c>
      <c r="F159" s="11">
        <f t="shared" si="17"/>
        <v>0</v>
      </c>
    </row>
    <row r="160" spans="1:6" ht="28" x14ac:dyDescent="0.3">
      <c r="A160" s="91" t="s">
        <v>64</v>
      </c>
      <c r="B160" s="86" t="s">
        <v>292</v>
      </c>
      <c r="C160" s="91" t="s">
        <v>55</v>
      </c>
      <c r="D160" s="10">
        <v>2.1671999999999998</v>
      </c>
      <c r="E160" s="11">
        <v>0</v>
      </c>
      <c r="F160" s="11">
        <f t="shared" si="17"/>
        <v>0</v>
      </c>
    </row>
    <row r="161" spans="1:6" ht="42" x14ac:dyDescent="0.3">
      <c r="A161" s="91" t="s">
        <v>66</v>
      </c>
      <c r="B161" s="86" t="s">
        <v>293</v>
      </c>
      <c r="C161" s="91" t="s">
        <v>55</v>
      </c>
      <c r="D161" s="10">
        <v>2.1336000000000004</v>
      </c>
      <c r="E161" s="11">
        <v>0</v>
      </c>
      <c r="F161" s="11">
        <f t="shared" si="17"/>
        <v>0</v>
      </c>
    </row>
    <row r="162" spans="1:6" ht="56" x14ac:dyDescent="0.3">
      <c r="A162" s="91" t="s">
        <v>285</v>
      </c>
      <c r="B162" s="86" t="s">
        <v>294</v>
      </c>
      <c r="C162" s="91" t="s">
        <v>99</v>
      </c>
      <c r="D162" s="10">
        <v>1</v>
      </c>
      <c r="E162" s="11">
        <v>0</v>
      </c>
      <c r="F162" s="11">
        <f t="shared" si="17"/>
        <v>0</v>
      </c>
    </row>
    <row r="163" spans="1:6" ht="42" x14ac:dyDescent="0.3">
      <c r="A163" s="91" t="s">
        <v>286</v>
      </c>
      <c r="B163" s="86" t="s">
        <v>295</v>
      </c>
      <c r="C163" s="91" t="s">
        <v>99</v>
      </c>
      <c r="D163" s="10">
        <v>1</v>
      </c>
      <c r="E163" s="11">
        <v>0</v>
      </c>
      <c r="F163" s="11">
        <f t="shared" si="17"/>
        <v>0</v>
      </c>
    </row>
    <row r="164" spans="1:6" ht="56" x14ac:dyDescent="0.3">
      <c r="A164" s="91" t="s">
        <v>287</v>
      </c>
      <c r="B164" s="86" t="s">
        <v>296</v>
      </c>
      <c r="C164" s="91" t="s">
        <v>99</v>
      </c>
      <c r="D164" s="10">
        <v>1</v>
      </c>
      <c r="E164" s="11">
        <v>0</v>
      </c>
      <c r="F164" s="11">
        <f t="shared" si="17"/>
        <v>0</v>
      </c>
    </row>
    <row r="165" spans="1:6" ht="28" x14ac:dyDescent="0.3">
      <c r="A165" s="91" t="s">
        <v>288</v>
      </c>
      <c r="B165" s="86" t="s">
        <v>297</v>
      </c>
      <c r="C165" s="91" t="s">
        <v>99</v>
      </c>
      <c r="D165" s="10">
        <v>1</v>
      </c>
      <c r="E165" s="11">
        <v>0</v>
      </c>
      <c r="F165" s="11">
        <f t="shared" si="17"/>
        <v>0</v>
      </c>
    </row>
    <row r="166" spans="1:6" x14ac:dyDescent="0.3">
      <c r="A166" s="3" t="s">
        <v>284</v>
      </c>
      <c r="B166" s="13"/>
      <c r="C166" s="87"/>
      <c r="D166" s="87"/>
      <c r="E166" s="88"/>
      <c r="F166" s="15">
        <f>SUBTOTAL(9,F156:F165)</f>
        <v>0</v>
      </c>
    </row>
    <row r="167" spans="1:6" x14ac:dyDescent="0.3">
      <c r="A167" s="2" t="s">
        <v>69</v>
      </c>
      <c r="B167" s="3" t="s">
        <v>298</v>
      </c>
      <c r="C167" s="89"/>
      <c r="D167" s="87"/>
      <c r="E167" s="90"/>
      <c r="F167" s="90"/>
    </row>
    <row r="168" spans="1:6" x14ac:dyDescent="0.3">
      <c r="A168" s="51" t="s">
        <v>303</v>
      </c>
      <c r="B168" s="52"/>
      <c r="C168" s="133"/>
      <c r="D168" s="133"/>
      <c r="E168" s="134"/>
      <c r="F168" s="134"/>
    </row>
    <row r="169" spans="1:6" ht="42" x14ac:dyDescent="0.3">
      <c r="A169" s="92" t="s">
        <v>71</v>
      </c>
      <c r="B169" s="86" t="s">
        <v>251</v>
      </c>
      <c r="C169" s="92" t="s">
        <v>99</v>
      </c>
      <c r="D169" s="48">
        <v>1</v>
      </c>
      <c r="E169" s="11">
        <v>0</v>
      </c>
      <c r="F169" s="11">
        <f>PRODUCT(D169:E169)</f>
        <v>0</v>
      </c>
    </row>
    <row r="170" spans="1:6" ht="16.5" x14ac:dyDescent="0.3">
      <c r="A170" s="92" t="s">
        <v>72</v>
      </c>
      <c r="B170" s="86" t="s">
        <v>252</v>
      </c>
      <c r="C170" s="91" t="s">
        <v>55</v>
      </c>
      <c r="D170" s="48">
        <v>14.175000000000001</v>
      </c>
      <c r="E170" s="11">
        <v>0</v>
      </c>
      <c r="F170" s="11">
        <f>PRODUCT(D170:E170)</f>
        <v>0</v>
      </c>
    </row>
    <row r="171" spans="1:6" ht="28" x14ac:dyDescent="0.3">
      <c r="A171" s="92" t="s">
        <v>74</v>
      </c>
      <c r="B171" s="20" t="s">
        <v>299</v>
      </c>
      <c r="C171" s="91" t="s">
        <v>55</v>
      </c>
      <c r="D171" s="48">
        <v>1.2862500000000001</v>
      </c>
      <c r="E171" s="11">
        <v>0</v>
      </c>
      <c r="F171" s="11">
        <f t="shared" ref="F171:F179" si="18">PRODUCT(D171:E171)</f>
        <v>0</v>
      </c>
    </row>
    <row r="172" spans="1:6" ht="42" x14ac:dyDescent="0.3">
      <c r="A172" s="92" t="s">
        <v>76</v>
      </c>
      <c r="B172" s="20" t="s">
        <v>300</v>
      </c>
      <c r="C172" s="91" t="s">
        <v>55</v>
      </c>
      <c r="D172" s="48">
        <v>1.3440000000000005</v>
      </c>
      <c r="E172" s="11">
        <v>0</v>
      </c>
      <c r="F172" s="11">
        <f t="shared" si="18"/>
        <v>0</v>
      </c>
    </row>
    <row r="173" spans="1:6" x14ac:dyDescent="0.3">
      <c r="A173" s="51" t="s">
        <v>304</v>
      </c>
      <c r="B173" s="52"/>
      <c r="C173" s="133"/>
      <c r="D173" s="133"/>
      <c r="E173" s="134"/>
      <c r="F173" s="134"/>
    </row>
    <row r="174" spans="1:6" ht="42" x14ac:dyDescent="0.3">
      <c r="A174" s="92" t="s">
        <v>71</v>
      </c>
      <c r="B174" s="20" t="s">
        <v>305</v>
      </c>
      <c r="C174" s="91" t="s">
        <v>99</v>
      </c>
      <c r="D174" s="48">
        <v>1</v>
      </c>
      <c r="E174" s="11">
        <v>0</v>
      </c>
      <c r="F174" s="11">
        <f t="shared" si="18"/>
        <v>0</v>
      </c>
    </row>
    <row r="175" spans="1:6" ht="28" x14ac:dyDescent="0.3">
      <c r="A175" s="92" t="s">
        <v>72</v>
      </c>
      <c r="B175" s="20" t="s">
        <v>306</v>
      </c>
      <c r="C175" s="91" t="s">
        <v>189</v>
      </c>
      <c r="D175" s="48">
        <v>143.55000000000001</v>
      </c>
      <c r="E175" s="11">
        <v>0</v>
      </c>
      <c r="F175" s="11">
        <f t="shared" si="18"/>
        <v>0</v>
      </c>
    </row>
    <row r="176" spans="1:6" ht="42" x14ac:dyDescent="0.3">
      <c r="A176" s="92" t="s">
        <v>74</v>
      </c>
      <c r="B176" s="20" t="s">
        <v>307</v>
      </c>
      <c r="C176" s="91" t="s">
        <v>189</v>
      </c>
      <c r="D176" s="48">
        <v>54.494999999999997</v>
      </c>
      <c r="E176" s="11">
        <v>0</v>
      </c>
      <c r="F176" s="11">
        <f t="shared" si="18"/>
        <v>0</v>
      </c>
    </row>
    <row r="177" spans="1:6" x14ac:dyDescent="0.3">
      <c r="A177" s="51" t="s">
        <v>87</v>
      </c>
      <c r="B177" s="52"/>
      <c r="C177" s="133"/>
      <c r="D177" s="133"/>
      <c r="E177" s="134"/>
      <c r="F177" s="134"/>
    </row>
    <row r="178" spans="1:6" ht="42" x14ac:dyDescent="0.3">
      <c r="A178" s="92" t="s">
        <v>310</v>
      </c>
      <c r="B178" s="20" t="s">
        <v>308</v>
      </c>
      <c r="C178" s="7" t="s">
        <v>4</v>
      </c>
      <c r="D178" s="48">
        <v>45.244500000000002</v>
      </c>
      <c r="E178" s="11">
        <v>0</v>
      </c>
      <c r="F178" s="11">
        <f t="shared" si="18"/>
        <v>0</v>
      </c>
    </row>
    <row r="179" spans="1:6" ht="42" x14ac:dyDescent="0.3">
      <c r="A179" s="92" t="s">
        <v>311</v>
      </c>
      <c r="B179" s="20" t="s">
        <v>309</v>
      </c>
      <c r="C179" s="7" t="s">
        <v>4</v>
      </c>
      <c r="D179" s="48">
        <v>45.244500000000002</v>
      </c>
      <c r="E179" s="11">
        <v>0</v>
      </c>
      <c r="F179" s="11">
        <f t="shared" si="18"/>
        <v>0</v>
      </c>
    </row>
    <row r="180" spans="1:6" x14ac:dyDescent="0.3">
      <c r="A180" s="3" t="s">
        <v>312</v>
      </c>
      <c r="B180" s="13"/>
      <c r="C180" s="87"/>
      <c r="D180" s="87"/>
      <c r="E180" s="88"/>
      <c r="F180" s="15">
        <f>SUBTOTAL(9,F169:F179)</f>
        <v>0</v>
      </c>
    </row>
    <row r="181" spans="1:6" x14ac:dyDescent="0.3">
      <c r="A181" s="116" t="s">
        <v>361</v>
      </c>
      <c r="B181" s="117"/>
      <c r="C181" s="117"/>
      <c r="D181" s="117"/>
      <c r="E181" s="119"/>
      <c r="F181" s="25">
        <f>SUM(F134,F166,F154,F144,F180)</f>
        <v>0</v>
      </c>
    </row>
    <row r="182" spans="1:6" x14ac:dyDescent="0.3">
      <c r="A182" s="116" t="s">
        <v>461</v>
      </c>
      <c r="B182" s="117"/>
      <c r="C182" s="117"/>
      <c r="D182" s="117"/>
      <c r="E182" s="119"/>
      <c r="F182" s="25">
        <f>PRODUCT(F181,4)</f>
        <v>0</v>
      </c>
    </row>
    <row r="183" spans="1:6" x14ac:dyDescent="0.3">
      <c r="A183" s="116" t="s">
        <v>491</v>
      </c>
      <c r="B183" s="117"/>
      <c r="C183" s="117"/>
      <c r="D183" s="117"/>
      <c r="E183" s="119"/>
      <c r="F183" s="25">
        <f>SUM(F8,F65,F118,F182)</f>
        <v>0</v>
      </c>
    </row>
  </sheetData>
  <printOptions horizontalCentered="1"/>
  <pageMargins left="0.70866141732283472" right="0.70866141732283472" top="0.59055118110236227" bottom="0.55118110236220474" header="0.31496062992125984" footer="0.31496062992125984"/>
  <pageSetup paperSize="9" scale="59" fitToHeight="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83908-376D-48D3-8765-5EEE399DDFC6}">
  <sheetPr>
    <tabColor theme="3" tint="0.499984740745262"/>
    <pageSetUpPr fitToPage="1"/>
  </sheetPr>
  <dimension ref="A2:E177"/>
  <sheetViews>
    <sheetView showGridLines="0" view="pageBreakPreview" topLeftCell="A6" zoomScale="110" zoomScaleNormal="100" zoomScaleSheetLayoutView="110" workbookViewId="0">
      <selection activeCell="A3" sqref="A3"/>
    </sheetView>
  </sheetViews>
  <sheetFormatPr defaultColWidth="11.54296875" defaultRowHeight="14" x14ac:dyDescent="0.3"/>
  <cols>
    <col min="1" max="1" width="6.453125" style="1" bestFit="1" customWidth="1"/>
    <col min="2" max="3" width="41.81640625" style="1" customWidth="1"/>
    <col min="4" max="4" width="8.7265625" style="1" customWidth="1"/>
    <col min="5" max="16384" width="11.54296875" style="1"/>
  </cols>
  <sheetData>
    <row r="2" spans="1:5" x14ac:dyDescent="0.3">
      <c r="A2" s="27" t="s">
        <v>489</v>
      </c>
      <c r="B2" s="28"/>
      <c r="C2" s="28"/>
      <c r="D2" s="28"/>
    </row>
    <row r="4" spans="1:5" x14ac:dyDescent="0.3">
      <c r="A4" s="31" t="s">
        <v>158</v>
      </c>
      <c r="B4" s="31" t="s">
        <v>159</v>
      </c>
      <c r="C4" s="31" t="s">
        <v>164</v>
      </c>
      <c r="D4" s="32" t="s">
        <v>160</v>
      </c>
    </row>
    <row r="5" spans="1:5" x14ac:dyDescent="0.3">
      <c r="A5" s="2" t="s">
        <v>165</v>
      </c>
      <c r="B5" s="3" t="s">
        <v>166</v>
      </c>
      <c r="C5" s="13"/>
      <c r="D5" s="13"/>
      <c r="E5" s="39"/>
    </row>
    <row r="6" spans="1:5" ht="84" x14ac:dyDescent="0.3">
      <c r="A6" s="10" t="s">
        <v>167</v>
      </c>
      <c r="B6" s="12" t="s">
        <v>172</v>
      </c>
      <c r="C6" s="12" t="s">
        <v>171</v>
      </c>
      <c r="D6" s="7" t="s">
        <v>99</v>
      </c>
      <c r="E6" s="40"/>
    </row>
    <row r="7" spans="1:5" ht="84" x14ac:dyDescent="0.3">
      <c r="A7" s="10" t="s">
        <v>168</v>
      </c>
      <c r="B7" s="12" t="s">
        <v>169</v>
      </c>
      <c r="C7" s="12" t="s">
        <v>173</v>
      </c>
      <c r="D7" s="7" t="s">
        <v>99</v>
      </c>
      <c r="E7" s="40"/>
    </row>
    <row r="8" spans="1:5" x14ac:dyDescent="0.3">
      <c r="A8" s="36" t="s">
        <v>170</v>
      </c>
      <c r="B8" s="3"/>
      <c r="C8" s="13"/>
      <c r="D8" s="37"/>
      <c r="E8" s="41"/>
    </row>
    <row r="9" spans="1:5" x14ac:dyDescent="0.3">
      <c r="A9" s="122"/>
      <c r="B9" s="123"/>
      <c r="C9" s="124"/>
      <c r="D9" s="125"/>
      <c r="E9" s="41"/>
    </row>
    <row r="10" spans="1:5" x14ac:dyDescent="0.3">
      <c r="A10" s="27" t="s">
        <v>458</v>
      </c>
      <c r="B10" s="28"/>
      <c r="C10" s="28"/>
      <c r="D10" s="28"/>
      <c r="E10" s="41"/>
    </row>
    <row r="11" spans="1:5" x14ac:dyDescent="0.3">
      <c r="A11" s="122"/>
      <c r="B11" s="123"/>
      <c r="C11" s="124"/>
      <c r="D11" s="125"/>
      <c r="E11" s="41"/>
    </row>
    <row r="12" spans="1:5" x14ac:dyDescent="0.3">
      <c r="A12" s="2" t="s">
        <v>0</v>
      </c>
      <c r="B12" s="3" t="s">
        <v>1</v>
      </c>
      <c r="C12" s="13"/>
      <c r="D12" s="4"/>
      <c r="E12" s="41"/>
    </row>
    <row r="13" spans="1:5" ht="112" x14ac:dyDescent="0.3">
      <c r="A13" s="7" t="s">
        <v>2</v>
      </c>
      <c r="B13" s="8" t="s">
        <v>3</v>
      </c>
      <c r="C13" s="8" t="s">
        <v>100</v>
      </c>
      <c r="D13" s="9" t="s">
        <v>4</v>
      </c>
      <c r="E13" s="41"/>
    </row>
    <row r="14" spans="1:5" ht="112" x14ac:dyDescent="0.3">
      <c r="A14" s="7" t="s">
        <v>5</v>
      </c>
      <c r="B14" s="8" t="s">
        <v>177</v>
      </c>
      <c r="C14" s="8" t="s">
        <v>211</v>
      </c>
      <c r="D14" s="7" t="s">
        <v>7</v>
      </c>
      <c r="E14" s="41"/>
    </row>
    <row r="15" spans="1:5" ht="126" x14ac:dyDescent="0.3">
      <c r="A15" s="7" t="s">
        <v>8</v>
      </c>
      <c r="B15" s="12" t="s">
        <v>175</v>
      </c>
      <c r="C15" s="12" t="s">
        <v>212</v>
      </c>
      <c r="D15" s="7" t="s">
        <v>7</v>
      </c>
      <c r="E15" s="41"/>
    </row>
    <row r="16" spans="1:5" x14ac:dyDescent="0.3">
      <c r="A16" s="3" t="s">
        <v>12</v>
      </c>
      <c r="B16" s="13"/>
      <c r="C16" s="13"/>
      <c r="D16" s="5"/>
      <c r="E16" s="41"/>
    </row>
    <row r="17" spans="1:5" x14ac:dyDescent="0.3">
      <c r="A17" s="2" t="s">
        <v>13</v>
      </c>
      <c r="B17" s="3" t="s">
        <v>14</v>
      </c>
      <c r="C17" s="13"/>
      <c r="D17" s="4"/>
      <c r="E17" s="41"/>
    </row>
    <row r="18" spans="1:5" ht="126" x14ac:dyDescent="0.3">
      <c r="A18" s="7" t="s">
        <v>15</v>
      </c>
      <c r="B18" s="12" t="s">
        <v>440</v>
      </c>
      <c r="C18" s="12" t="s">
        <v>213</v>
      </c>
      <c r="D18" s="7" t="s">
        <v>7</v>
      </c>
      <c r="E18" s="41"/>
    </row>
    <row r="19" spans="1:5" ht="98" x14ac:dyDescent="0.3">
      <c r="A19" s="7" t="s">
        <v>16</v>
      </c>
      <c r="B19" s="12" t="s">
        <v>178</v>
      </c>
      <c r="C19" s="12" t="s">
        <v>214</v>
      </c>
      <c r="D19" s="7" t="s">
        <v>7</v>
      </c>
      <c r="E19" s="41"/>
    </row>
    <row r="20" spans="1:5" ht="84" x14ac:dyDescent="0.3">
      <c r="A20" s="7" t="s">
        <v>17</v>
      </c>
      <c r="B20" s="12" t="s">
        <v>179</v>
      </c>
      <c r="C20" s="12" t="s">
        <v>215</v>
      </c>
      <c r="D20" s="7" t="s">
        <v>7</v>
      </c>
      <c r="E20" s="41"/>
    </row>
    <row r="21" spans="1:5" ht="70" x14ac:dyDescent="0.3">
      <c r="A21" s="7" t="s">
        <v>18</v>
      </c>
      <c r="B21" s="12" t="s">
        <v>441</v>
      </c>
      <c r="C21" s="12" t="s">
        <v>216</v>
      </c>
      <c r="D21" s="7" t="s">
        <v>7</v>
      </c>
      <c r="E21" s="41"/>
    </row>
    <row r="22" spans="1:5" ht="70" x14ac:dyDescent="0.3">
      <c r="A22" s="7" t="s">
        <v>20</v>
      </c>
      <c r="B22" s="12" t="s">
        <v>442</v>
      </c>
      <c r="C22" s="12" t="s">
        <v>217</v>
      </c>
      <c r="D22" s="7" t="s">
        <v>7</v>
      </c>
      <c r="E22" s="41"/>
    </row>
    <row r="23" spans="1:5" ht="70" x14ac:dyDescent="0.3">
      <c r="A23" s="7" t="s">
        <v>22</v>
      </c>
      <c r="B23" s="12" t="s">
        <v>180</v>
      </c>
      <c r="C23" s="12" t="s">
        <v>218</v>
      </c>
      <c r="D23" s="7" t="s">
        <v>176</v>
      </c>
      <c r="E23" s="41"/>
    </row>
    <row r="24" spans="1:5" ht="70" x14ac:dyDescent="0.3">
      <c r="A24" s="7" t="s">
        <v>24</v>
      </c>
      <c r="B24" s="12" t="s">
        <v>181</v>
      </c>
      <c r="C24" s="12" t="s">
        <v>219</v>
      </c>
      <c r="D24" s="7" t="s">
        <v>176</v>
      </c>
      <c r="E24" s="41"/>
    </row>
    <row r="25" spans="1:5" ht="70" x14ac:dyDescent="0.3">
      <c r="A25" s="7" t="s">
        <v>26</v>
      </c>
      <c r="B25" s="12" t="s">
        <v>175</v>
      </c>
      <c r="C25" s="12" t="s">
        <v>220</v>
      </c>
      <c r="D25" s="7" t="s">
        <v>7</v>
      </c>
      <c r="E25" s="41"/>
    </row>
    <row r="26" spans="1:5" ht="70" x14ac:dyDescent="0.3">
      <c r="A26" s="7" t="s">
        <v>28</v>
      </c>
      <c r="B26" s="12" t="s">
        <v>182</v>
      </c>
      <c r="C26" s="12" t="s">
        <v>221</v>
      </c>
      <c r="D26" s="7" t="s">
        <v>4</v>
      </c>
      <c r="E26" s="41"/>
    </row>
    <row r="27" spans="1:5" ht="56" x14ac:dyDescent="0.3">
      <c r="A27" s="7" t="s">
        <v>30</v>
      </c>
      <c r="B27" s="12" t="s">
        <v>443</v>
      </c>
      <c r="C27" s="12" t="s">
        <v>222</v>
      </c>
      <c r="D27" s="7" t="s">
        <v>7</v>
      </c>
      <c r="E27" s="41"/>
    </row>
    <row r="28" spans="1:5" ht="56" x14ac:dyDescent="0.3">
      <c r="A28" s="7" t="s">
        <v>32</v>
      </c>
      <c r="B28" s="12" t="s">
        <v>183</v>
      </c>
      <c r="C28" s="12" t="s">
        <v>223</v>
      </c>
      <c r="D28" s="7" t="s">
        <v>7</v>
      </c>
      <c r="E28" s="41"/>
    </row>
    <row r="29" spans="1:5" ht="70" x14ac:dyDescent="0.3">
      <c r="A29" s="7" t="s">
        <v>33</v>
      </c>
      <c r="B29" s="12" t="s">
        <v>444</v>
      </c>
      <c r="C29" s="12" t="s">
        <v>224</v>
      </c>
      <c r="D29" s="7" t="s">
        <v>7</v>
      </c>
      <c r="E29" s="41"/>
    </row>
    <row r="30" spans="1:5" ht="70" x14ac:dyDescent="0.3">
      <c r="A30" s="7" t="s">
        <v>35</v>
      </c>
      <c r="B30" s="12" t="s">
        <v>445</v>
      </c>
      <c r="C30" s="12" t="s">
        <v>225</v>
      </c>
      <c r="D30" s="7" t="s">
        <v>7</v>
      </c>
      <c r="E30" s="41"/>
    </row>
    <row r="31" spans="1:5" ht="70" x14ac:dyDescent="0.3">
      <c r="A31" s="7" t="s">
        <v>36</v>
      </c>
      <c r="B31" s="12" t="s">
        <v>446</v>
      </c>
      <c r="C31" s="12" t="s">
        <v>226</v>
      </c>
      <c r="D31" s="7" t="s">
        <v>7</v>
      </c>
      <c r="E31" s="41"/>
    </row>
    <row r="32" spans="1:5" ht="84" x14ac:dyDescent="0.3">
      <c r="A32" s="7" t="s">
        <v>185</v>
      </c>
      <c r="B32" s="12" t="s">
        <v>184</v>
      </c>
      <c r="C32" s="12" t="s">
        <v>227</v>
      </c>
      <c r="D32" s="7" t="s">
        <v>99</v>
      </c>
      <c r="E32" s="41"/>
    </row>
    <row r="33" spans="1:5" x14ac:dyDescent="0.3">
      <c r="A33" s="3" t="s">
        <v>38</v>
      </c>
      <c r="B33" s="13"/>
      <c r="C33" s="13"/>
      <c r="D33" s="5"/>
      <c r="E33" s="41"/>
    </row>
    <row r="34" spans="1:5" x14ac:dyDescent="0.3">
      <c r="A34" s="2" t="s">
        <v>39</v>
      </c>
      <c r="B34" s="3" t="s">
        <v>208</v>
      </c>
      <c r="C34" s="13"/>
      <c r="D34" s="4"/>
      <c r="E34" s="41"/>
    </row>
    <row r="35" spans="1:5" ht="126" x14ac:dyDescent="0.3">
      <c r="A35" s="7" t="s">
        <v>41</v>
      </c>
      <c r="B35" s="12" t="s">
        <v>186</v>
      </c>
      <c r="C35" s="12" t="s">
        <v>228</v>
      </c>
      <c r="D35" s="7" t="s">
        <v>7</v>
      </c>
      <c r="E35" s="41"/>
    </row>
    <row r="36" spans="1:5" ht="112" x14ac:dyDescent="0.3">
      <c r="A36" s="7" t="s">
        <v>43</v>
      </c>
      <c r="B36" s="12" t="s">
        <v>447</v>
      </c>
      <c r="C36" s="12" t="s">
        <v>229</v>
      </c>
      <c r="D36" s="7" t="s">
        <v>7</v>
      </c>
      <c r="E36" s="41"/>
    </row>
    <row r="37" spans="1:5" ht="98" x14ac:dyDescent="0.3">
      <c r="A37" s="7" t="s">
        <v>44</v>
      </c>
      <c r="B37" s="12" t="s">
        <v>448</v>
      </c>
      <c r="C37" s="12" t="s">
        <v>230</v>
      </c>
      <c r="D37" s="7" t="s">
        <v>7</v>
      </c>
      <c r="E37" s="41"/>
    </row>
    <row r="38" spans="1:5" ht="98" x14ac:dyDescent="0.3">
      <c r="A38" s="7" t="s">
        <v>45</v>
      </c>
      <c r="B38" s="12" t="s">
        <v>449</v>
      </c>
      <c r="C38" s="12" t="s">
        <v>231</v>
      </c>
      <c r="D38" s="7" t="s">
        <v>4</v>
      </c>
      <c r="E38" s="41"/>
    </row>
    <row r="39" spans="1:5" ht="98" x14ac:dyDescent="0.3">
      <c r="A39" s="7" t="s">
        <v>46</v>
      </c>
      <c r="B39" s="12" t="s">
        <v>187</v>
      </c>
      <c r="C39" s="12" t="s">
        <v>232</v>
      </c>
      <c r="D39" s="7" t="s">
        <v>73</v>
      </c>
      <c r="E39" s="41"/>
    </row>
    <row r="40" spans="1:5" ht="112" x14ac:dyDescent="0.3">
      <c r="A40" s="7" t="s">
        <v>48</v>
      </c>
      <c r="B40" s="12" t="s">
        <v>188</v>
      </c>
      <c r="C40" s="12" t="s">
        <v>233</v>
      </c>
      <c r="D40" s="7" t="s">
        <v>189</v>
      </c>
      <c r="E40" s="41"/>
    </row>
    <row r="41" spans="1:5" ht="112" x14ac:dyDescent="0.3">
      <c r="A41" s="7" t="s">
        <v>192</v>
      </c>
      <c r="B41" s="12" t="s">
        <v>190</v>
      </c>
      <c r="C41" s="12" t="s">
        <v>234</v>
      </c>
      <c r="D41" s="7" t="s">
        <v>4</v>
      </c>
      <c r="E41" s="41"/>
    </row>
    <row r="42" spans="1:5" ht="112" x14ac:dyDescent="0.3">
      <c r="A42" s="7" t="s">
        <v>193</v>
      </c>
      <c r="B42" s="12" t="s">
        <v>191</v>
      </c>
      <c r="C42" s="12" t="s">
        <v>235</v>
      </c>
      <c r="D42" s="7" t="s">
        <v>4</v>
      </c>
      <c r="E42" s="41"/>
    </row>
    <row r="43" spans="1:5" x14ac:dyDescent="0.3">
      <c r="A43" s="3" t="s">
        <v>50</v>
      </c>
      <c r="B43" s="13"/>
      <c r="C43" s="13"/>
      <c r="D43" s="13"/>
      <c r="E43" s="41"/>
    </row>
    <row r="44" spans="1:5" x14ac:dyDescent="0.3">
      <c r="A44" s="2" t="s">
        <v>51</v>
      </c>
      <c r="B44" s="3" t="s">
        <v>52</v>
      </c>
      <c r="C44" s="13"/>
      <c r="D44" s="4"/>
      <c r="E44" s="41"/>
    </row>
    <row r="45" spans="1:5" ht="98" x14ac:dyDescent="0.3">
      <c r="A45" s="16" t="s">
        <v>53</v>
      </c>
      <c r="B45" s="63" t="s">
        <v>194</v>
      </c>
      <c r="C45" s="46" t="s">
        <v>236</v>
      </c>
      <c r="D45" s="16" t="s">
        <v>55</v>
      </c>
      <c r="E45" s="41"/>
    </row>
    <row r="46" spans="1:5" ht="84" x14ac:dyDescent="0.3">
      <c r="A46" s="16" t="s">
        <v>56</v>
      </c>
      <c r="B46" s="63" t="s">
        <v>195</v>
      </c>
      <c r="C46" s="46" t="s">
        <v>237</v>
      </c>
      <c r="D46" s="16" t="s">
        <v>55</v>
      </c>
      <c r="E46" s="41"/>
    </row>
    <row r="47" spans="1:5" ht="84" x14ac:dyDescent="0.3">
      <c r="A47" s="16" t="s">
        <v>58</v>
      </c>
      <c r="B47" s="63" t="s">
        <v>196</v>
      </c>
      <c r="C47" s="46" t="s">
        <v>238</v>
      </c>
      <c r="D47" s="16" t="s">
        <v>60</v>
      </c>
      <c r="E47" s="41"/>
    </row>
    <row r="48" spans="1:5" ht="84" x14ac:dyDescent="0.3">
      <c r="A48" s="16" t="s">
        <v>61</v>
      </c>
      <c r="B48" s="63" t="s">
        <v>197</v>
      </c>
      <c r="C48" s="46" t="s">
        <v>239</v>
      </c>
      <c r="D48" s="16" t="s">
        <v>55</v>
      </c>
      <c r="E48" s="41"/>
    </row>
    <row r="49" spans="1:5" ht="84" x14ac:dyDescent="0.3">
      <c r="A49" s="16" t="s">
        <v>64</v>
      </c>
      <c r="B49" s="63" t="s">
        <v>198</v>
      </c>
      <c r="C49" s="46" t="s">
        <v>240</v>
      </c>
      <c r="D49" s="16" t="s">
        <v>63</v>
      </c>
      <c r="E49" s="41"/>
    </row>
    <row r="50" spans="1:5" ht="70" x14ac:dyDescent="0.3">
      <c r="A50" s="16" t="s">
        <v>66</v>
      </c>
      <c r="B50" s="63" t="s">
        <v>199</v>
      </c>
      <c r="C50" s="46" t="s">
        <v>241</v>
      </c>
      <c r="D50" s="16" t="s">
        <v>63</v>
      </c>
      <c r="E50" s="41"/>
    </row>
    <row r="51" spans="1:5" x14ac:dyDescent="0.3">
      <c r="A51" s="3" t="s">
        <v>68</v>
      </c>
      <c r="B51" s="13"/>
      <c r="C51" s="13"/>
      <c r="D51" s="5"/>
      <c r="E51" s="41"/>
    </row>
    <row r="52" spans="1:5" x14ac:dyDescent="0.3">
      <c r="A52" s="2" t="s">
        <v>69</v>
      </c>
      <c r="B52" s="3" t="s">
        <v>70</v>
      </c>
      <c r="C52" s="13"/>
      <c r="D52" s="4"/>
      <c r="E52" s="41"/>
    </row>
    <row r="53" spans="1:5" ht="98" x14ac:dyDescent="0.3">
      <c r="A53" s="18" t="s">
        <v>71</v>
      </c>
      <c r="B53" s="63" t="s">
        <v>200</v>
      </c>
      <c r="C53" s="46" t="s">
        <v>242</v>
      </c>
      <c r="D53" s="47" t="s">
        <v>99</v>
      </c>
      <c r="E53" s="41"/>
    </row>
    <row r="54" spans="1:5" ht="98" x14ac:dyDescent="0.3">
      <c r="A54" s="18" t="s">
        <v>72</v>
      </c>
      <c r="B54" s="63" t="s">
        <v>174</v>
      </c>
      <c r="C54" s="46" t="s">
        <v>243</v>
      </c>
      <c r="D54" s="47" t="s">
        <v>99</v>
      </c>
      <c r="E54" s="41"/>
    </row>
    <row r="55" spans="1:5" ht="98" x14ac:dyDescent="0.3">
      <c r="A55" s="18" t="s">
        <v>74</v>
      </c>
      <c r="B55" s="20" t="s">
        <v>143</v>
      </c>
      <c r="C55" s="20" t="s">
        <v>244</v>
      </c>
      <c r="D55" s="7" t="s">
        <v>99</v>
      </c>
      <c r="E55" s="41"/>
    </row>
    <row r="56" spans="1:5" ht="98" x14ac:dyDescent="0.3">
      <c r="A56" s="18" t="s">
        <v>76</v>
      </c>
      <c r="B56" s="20" t="s">
        <v>207</v>
      </c>
      <c r="C56" s="20" t="s">
        <v>245</v>
      </c>
      <c r="D56" s="7" t="s">
        <v>73</v>
      </c>
      <c r="E56" s="41"/>
    </row>
    <row r="57" spans="1:5" ht="84" x14ac:dyDescent="0.3">
      <c r="A57" s="18" t="s">
        <v>78</v>
      </c>
      <c r="B57" s="64" t="s">
        <v>204</v>
      </c>
      <c r="C57" s="49" t="s">
        <v>246</v>
      </c>
      <c r="D57" s="47" t="s">
        <v>73</v>
      </c>
      <c r="E57" s="41"/>
    </row>
    <row r="58" spans="1:5" ht="84" x14ac:dyDescent="0.3">
      <c r="A58" s="18" t="s">
        <v>201</v>
      </c>
      <c r="B58" s="63" t="s">
        <v>203</v>
      </c>
      <c r="C58" s="46" t="s">
        <v>247</v>
      </c>
      <c r="D58" s="47" t="s">
        <v>99</v>
      </c>
      <c r="E58" s="41"/>
    </row>
    <row r="59" spans="1:5" ht="98" x14ac:dyDescent="0.3">
      <c r="A59" s="18" t="s">
        <v>202</v>
      </c>
      <c r="B59" s="20" t="s">
        <v>205</v>
      </c>
      <c r="C59" s="20" t="s">
        <v>248</v>
      </c>
      <c r="D59" s="7" t="s">
        <v>73</v>
      </c>
      <c r="E59" s="41"/>
    </row>
    <row r="60" spans="1:5" x14ac:dyDescent="0.3">
      <c r="A60" s="3" t="s">
        <v>81</v>
      </c>
      <c r="B60" s="13"/>
      <c r="C60" s="13"/>
      <c r="D60" s="5"/>
      <c r="E60" s="41"/>
    </row>
    <row r="61" spans="1:5" x14ac:dyDescent="0.3">
      <c r="A61" s="2" t="s">
        <v>82</v>
      </c>
      <c r="B61" s="3" t="s">
        <v>83</v>
      </c>
      <c r="C61" s="13"/>
      <c r="D61" s="4"/>
      <c r="E61" s="41"/>
    </row>
    <row r="62" spans="1:5" ht="154" x14ac:dyDescent="0.3">
      <c r="A62" s="7" t="s">
        <v>84</v>
      </c>
      <c r="B62" s="12" t="s">
        <v>206</v>
      </c>
      <c r="C62" s="12" t="s">
        <v>249</v>
      </c>
      <c r="D62" s="7" t="s">
        <v>73</v>
      </c>
      <c r="E62" s="41"/>
    </row>
    <row r="63" spans="1:5" x14ac:dyDescent="0.3">
      <c r="A63" s="21"/>
      <c r="B63" s="22" t="s">
        <v>85</v>
      </c>
      <c r="C63" s="22"/>
      <c r="D63" s="4"/>
      <c r="E63" s="41"/>
    </row>
    <row r="64" spans="1:5" x14ac:dyDescent="0.3">
      <c r="A64" s="122"/>
      <c r="B64" s="123"/>
      <c r="C64" s="124"/>
      <c r="D64" s="125"/>
      <c r="E64" s="41"/>
    </row>
    <row r="65" spans="1:5" x14ac:dyDescent="0.3">
      <c r="A65" s="27" t="s">
        <v>478</v>
      </c>
      <c r="B65" s="28"/>
      <c r="C65" s="28"/>
      <c r="D65" s="28"/>
      <c r="E65" s="41"/>
    </row>
    <row r="66" spans="1:5" x14ac:dyDescent="0.3">
      <c r="A66" s="122"/>
      <c r="B66" s="123"/>
      <c r="C66" s="124"/>
      <c r="D66" s="125"/>
      <c r="E66" s="41"/>
    </row>
    <row r="67" spans="1:5" x14ac:dyDescent="0.3">
      <c r="A67" s="2" t="s">
        <v>0</v>
      </c>
      <c r="B67" s="3" t="s">
        <v>1</v>
      </c>
      <c r="C67" s="13"/>
      <c r="D67" s="4"/>
    </row>
    <row r="68" spans="1:5" ht="98" x14ac:dyDescent="0.3">
      <c r="A68" s="7" t="s">
        <v>2</v>
      </c>
      <c r="B68" s="8" t="s">
        <v>3</v>
      </c>
      <c r="C68" s="8" t="s">
        <v>404</v>
      </c>
      <c r="D68" s="9" t="s">
        <v>4</v>
      </c>
    </row>
    <row r="69" spans="1:5" ht="84" x14ac:dyDescent="0.3">
      <c r="A69" s="7" t="s">
        <v>5</v>
      </c>
      <c r="B69" s="8" t="s">
        <v>362</v>
      </c>
      <c r="C69" s="8" t="s">
        <v>405</v>
      </c>
      <c r="D69" s="7" t="s">
        <v>7</v>
      </c>
    </row>
    <row r="70" spans="1:5" ht="84" x14ac:dyDescent="0.3">
      <c r="A70" s="7" t="s">
        <v>8</v>
      </c>
      <c r="B70" s="8" t="s">
        <v>175</v>
      </c>
      <c r="C70" s="8" t="s">
        <v>406</v>
      </c>
      <c r="D70" s="7" t="s">
        <v>7</v>
      </c>
    </row>
    <row r="71" spans="1:5" x14ac:dyDescent="0.3">
      <c r="A71" s="3" t="s">
        <v>12</v>
      </c>
      <c r="B71" s="13"/>
      <c r="C71" s="13"/>
      <c r="D71" s="5"/>
    </row>
    <row r="72" spans="1:5" x14ac:dyDescent="0.3">
      <c r="A72" s="2" t="s">
        <v>13</v>
      </c>
      <c r="B72" s="3" t="s">
        <v>363</v>
      </c>
      <c r="C72" s="13"/>
      <c r="D72" s="4"/>
    </row>
    <row r="73" spans="1:5" ht="84" x14ac:dyDescent="0.3">
      <c r="A73" s="7" t="s">
        <v>15</v>
      </c>
      <c r="B73" s="12" t="s">
        <v>364</v>
      </c>
      <c r="C73" s="12" t="s">
        <v>407</v>
      </c>
      <c r="D73" s="7" t="s">
        <v>7</v>
      </c>
    </row>
    <row r="74" spans="1:5" ht="98" x14ac:dyDescent="0.3">
      <c r="A74" s="7" t="s">
        <v>16</v>
      </c>
      <c r="B74" s="12" t="s">
        <v>365</v>
      </c>
      <c r="C74" s="12" t="s">
        <v>408</v>
      </c>
      <c r="D74" s="7" t="s">
        <v>7</v>
      </c>
    </row>
    <row r="75" spans="1:5" ht="84" x14ac:dyDescent="0.3">
      <c r="A75" s="7" t="s">
        <v>17</v>
      </c>
      <c r="B75" s="12" t="s">
        <v>400</v>
      </c>
      <c r="C75" s="12" t="s">
        <v>409</v>
      </c>
      <c r="D75" s="7" t="s">
        <v>7</v>
      </c>
    </row>
    <row r="76" spans="1:5" ht="84" x14ac:dyDescent="0.3">
      <c r="A76" s="7" t="s">
        <v>18</v>
      </c>
      <c r="B76" s="12" t="s">
        <v>401</v>
      </c>
      <c r="C76" s="12" t="s">
        <v>410</v>
      </c>
      <c r="D76" s="7" t="s">
        <v>7</v>
      </c>
    </row>
    <row r="77" spans="1:5" ht="84" x14ac:dyDescent="0.3">
      <c r="A77" s="7" t="s">
        <v>20</v>
      </c>
      <c r="B77" s="12" t="s">
        <v>402</v>
      </c>
      <c r="C77" s="12" t="s">
        <v>411</v>
      </c>
      <c r="D77" s="7" t="s">
        <v>7</v>
      </c>
    </row>
    <row r="78" spans="1:5" ht="84" x14ac:dyDescent="0.3">
      <c r="A78" s="7" t="s">
        <v>22</v>
      </c>
      <c r="B78" s="12" t="s">
        <v>371</v>
      </c>
      <c r="C78" s="12" t="s">
        <v>412</v>
      </c>
      <c r="D78" s="7" t="s">
        <v>7</v>
      </c>
    </row>
    <row r="79" spans="1:5" ht="98" x14ac:dyDescent="0.3">
      <c r="A79" s="7" t="s">
        <v>24</v>
      </c>
      <c r="B79" s="12" t="s">
        <v>372</v>
      </c>
      <c r="C79" s="12" t="s">
        <v>413</v>
      </c>
      <c r="D79" s="7" t="s">
        <v>7</v>
      </c>
    </row>
    <row r="80" spans="1:5" ht="98" x14ac:dyDescent="0.3">
      <c r="A80" s="7" t="s">
        <v>26</v>
      </c>
      <c r="B80" s="12" t="s">
        <v>366</v>
      </c>
      <c r="C80" s="12" t="s">
        <v>414</v>
      </c>
      <c r="D80" s="7" t="s">
        <v>7</v>
      </c>
    </row>
    <row r="81" spans="1:4" ht="70" x14ac:dyDescent="0.3">
      <c r="A81" s="7" t="s">
        <v>28</v>
      </c>
      <c r="B81" s="12" t="s">
        <v>367</v>
      </c>
      <c r="C81" s="12" t="s">
        <v>415</v>
      </c>
      <c r="D81" s="7" t="s">
        <v>7</v>
      </c>
    </row>
    <row r="82" spans="1:4" ht="84" x14ac:dyDescent="0.3">
      <c r="A82" s="7" t="s">
        <v>30</v>
      </c>
      <c r="B82" s="12" t="s">
        <v>368</v>
      </c>
      <c r="C82" s="12" t="s">
        <v>416</v>
      </c>
      <c r="D82" s="7" t="s">
        <v>7</v>
      </c>
    </row>
    <row r="83" spans="1:4" ht="84" x14ac:dyDescent="0.3">
      <c r="A83" s="7" t="s">
        <v>32</v>
      </c>
      <c r="B83" s="12" t="s">
        <v>369</v>
      </c>
      <c r="C83" s="12" t="s">
        <v>417</v>
      </c>
      <c r="D83" s="7" t="s">
        <v>7</v>
      </c>
    </row>
    <row r="84" spans="1:4" ht="84" x14ac:dyDescent="0.3">
      <c r="A84" s="7" t="s">
        <v>33</v>
      </c>
      <c r="B84" s="12" t="s">
        <v>370</v>
      </c>
      <c r="C84" s="12" t="s">
        <v>418</v>
      </c>
      <c r="D84" s="7" t="s">
        <v>7</v>
      </c>
    </row>
    <row r="85" spans="1:4" ht="84" x14ac:dyDescent="0.3">
      <c r="A85" s="7" t="s">
        <v>35</v>
      </c>
      <c r="B85" s="12" t="s">
        <v>390</v>
      </c>
      <c r="C85" s="12" t="s">
        <v>419</v>
      </c>
      <c r="D85" s="7" t="s">
        <v>7</v>
      </c>
    </row>
    <row r="86" spans="1:4" x14ac:dyDescent="0.3">
      <c r="A86" s="3" t="s">
        <v>399</v>
      </c>
      <c r="B86" s="13"/>
      <c r="C86" s="13"/>
      <c r="D86" s="13"/>
    </row>
    <row r="87" spans="1:4" x14ac:dyDescent="0.3">
      <c r="A87" s="2" t="s">
        <v>39</v>
      </c>
      <c r="B87" s="3" t="s">
        <v>389</v>
      </c>
      <c r="C87" s="13"/>
      <c r="D87" s="4"/>
    </row>
    <row r="88" spans="1:4" ht="70" x14ac:dyDescent="0.3">
      <c r="A88" s="57" t="s">
        <v>41</v>
      </c>
      <c r="B88" s="17" t="s">
        <v>194</v>
      </c>
      <c r="C88" s="59" t="s">
        <v>420</v>
      </c>
      <c r="D88" s="16" t="s">
        <v>55</v>
      </c>
    </row>
    <row r="89" spans="1:4" ht="56" x14ac:dyDescent="0.3">
      <c r="A89" s="57" t="s">
        <v>43</v>
      </c>
      <c r="B89" s="17" t="s">
        <v>195</v>
      </c>
      <c r="C89" s="59" t="s">
        <v>421</v>
      </c>
      <c r="D89" s="16" t="s">
        <v>55</v>
      </c>
    </row>
    <row r="90" spans="1:4" ht="70" x14ac:dyDescent="0.3">
      <c r="A90" s="57" t="s">
        <v>44</v>
      </c>
      <c r="B90" s="17" t="s">
        <v>196</v>
      </c>
      <c r="C90" s="59" t="s">
        <v>422</v>
      </c>
      <c r="D90" s="16" t="s">
        <v>60</v>
      </c>
    </row>
    <row r="91" spans="1:4" ht="70" x14ac:dyDescent="0.3">
      <c r="A91" s="57" t="s">
        <v>45</v>
      </c>
      <c r="B91" s="17" t="s">
        <v>197</v>
      </c>
      <c r="C91" s="59" t="s">
        <v>423</v>
      </c>
      <c r="D91" s="16" t="s">
        <v>55</v>
      </c>
    </row>
    <row r="92" spans="1:4" ht="98" x14ac:dyDescent="0.3">
      <c r="A92" s="57" t="s">
        <v>46</v>
      </c>
      <c r="B92" s="55" t="s">
        <v>373</v>
      </c>
      <c r="C92" s="59" t="s">
        <v>424</v>
      </c>
      <c r="D92" s="16" t="s">
        <v>60</v>
      </c>
    </row>
    <row r="93" spans="1:4" ht="70" x14ac:dyDescent="0.3">
      <c r="A93" s="57" t="s">
        <v>48</v>
      </c>
      <c r="B93" s="55" t="s">
        <v>375</v>
      </c>
      <c r="C93" s="59" t="s">
        <v>425</v>
      </c>
      <c r="D93" s="16" t="s">
        <v>63</v>
      </c>
    </row>
    <row r="94" spans="1:4" ht="56" x14ac:dyDescent="0.3">
      <c r="A94" s="57" t="s">
        <v>192</v>
      </c>
      <c r="B94" s="59" t="s">
        <v>426</v>
      </c>
      <c r="C94" s="59" t="s">
        <v>427</v>
      </c>
      <c r="D94" s="16" t="s">
        <v>63</v>
      </c>
    </row>
    <row r="95" spans="1:4" x14ac:dyDescent="0.3">
      <c r="A95" s="3" t="s">
        <v>398</v>
      </c>
      <c r="B95" s="13"/>
      <c r="C95" s="13"/>
      <c r="D95" s="5"/>
    </row>
    <row r="96" spans="1:4" x14ac:dyDescent="0.3">
      <c r="A96" s="2" t="s">
        <v>51</v>
      </c>
      <c r="B96" s="3" t="s">
        <v>376</v>
      </c>
      <c r="C96" s="13"/>
      <c r="D96" s="4"/>
    </row>
    <row r="97" spans="1:4" ht="126" x14ac:dyDescent="0.3">
      <c r="A97" s="58" t="s">
        <v>53</v>
      </c>
      <c r="B97" s="55" t="s">
        <v>374</v>
      </c>
      <c r="C97" s="59" t="s">
        <v>429</v>
      </c>
      <c r="D97" s="56" t="s">
        <v>99</v>
      </c>
    </row>
    <row r="98" spans="1:4" ht="140" x14ac:dyDescent="0.3">
      <c r="A98" s="58" t="s">
        <v>56</v>
      </c>
      <c r="B98" s="55" t="s">
        <v>377</v>
      </c>
      <c r="C98" s="59" t="s">
        <v>430</v>
      </c>
      <c r="D98" s="56" t="s">
        <v>99</v>
      </c>
    </row>
    <row r="99" spans="1:4" x14ac:dyDescent="0.3">
      <c r="A99" s="3" t="s">
        <v>397</v>
      </c>
      <c r="B99" s="13"/>
      <c r="C99" s="13"/>
      <c r="D99" s="5"/>
    </row>
    <row r="100" spans="1:4" x14ac:dyDescent="0.3">
      <c r="A100" s="2" t="s">
        <v>69</v>
      </c>
      <c r="B100" s="3" t="s">
        <v>379</v>
      </c>
      <c r="C100" s="13"/>
      <c r="D100" s="4"/>
    </row>
    <row r="101" spans="1:4" ht="70" x14ac:dyDescent="0.3">
      <c r="A101" s="7" t="s">
        <v>71</v>
      </c>
      <c r="B101" s="12" t="s">
        <v>378</v>
      </c>
      <c r="C101" s="12" t="s">
        <v>431</v>
      </c>
      <c r="D101" s="7" t="s">
        <v>73</v>
      </c>
    </row>
    <row r="102" spans="1:4" ht="56" x14ac:dyDescent="0.3">
      <c r="A102" s="7" t="s">
        <v>72</v>
      </c>
      <c r="B102" s="12" t="s">
        <v>380</v>
      </c>
      <c r="C102" s="12" t="s">
        <v>432</v>
      </c>
      <c r="D102" s="7" t="s">
        <v>73</v>
      </c>
    </row>
    <row r="103" spans="1:4" ht="70" x14ac:dyDescent="0.3">
      <c r="A103" s="7" t="s">
        <v>74</v>
      </c>
      <c r="B103" s="12" t="s">
        <v>381</v>
      </c>
      <c r="C103" s="12" t="s">
        <v>433</v>
      </c>
      <c r="D103" s="7" t="s">
        <v>73</v>
      </c>
    </row>
    <row r="104" spans="1:4" x14ac:dyDescent="0.3">
      <c r="A104" s="3" t="s">
        <v>396</v>
      </c>
      <c r="B104" s="22"/>
      <c r="C104" s="22"/>
      <c r="D104" s="4"/>
    </row>
    <row r="105" spans="1:4" x14ac:dyDescent="0.3">
      <c r="A105" s="2" t="s">
        <v>82</v>
      </c>
      <c r="B105" s="3" t="s">
        <v>87</v>
      </c>
      <c r="C105" s="13"/>
      <c r="D105" s="4"/>
    </row>
    <row r="106" spans="1:4" ht="84" x14ac:dyDescent="0.3">
      <c r="A106" s="7" t="s">
        <v>84</v>
      </c>
      <c r="B106" s="12" t="s">
        <v>382</v>
      </c>
      <c r="C106" s="12" t="s">
        <v>434</v>
      </c>
      <c r="D106" s="16" t="s">
        <v>60</v>
      </c>
    </row>
    <row r="107" spans="1:4" ht="70" x14ac:dyDescent="0.3">
      <c r="A107" s="7" t="s">
        <v>391</v>
      </c>
      <c r="B107" s="12" t="s">
        <v>383</v>
      </c>
      <c r="C107" s="12" t="s">
        <v>435</v>
      </c>
      <c r="D107" s="16" t="s">
        <v>60</v>
      </c>
    </row>
    <row r="108" spans="1:4" ht="70" x14ac:dyDescent="0.3">
      <c r="A108" s="7" t="s">
        <v>392</v>
      </c>
      <c r="B108" s="12" t="s">
        <v>384</v>
      </c>
      <c r="C108" s="12" t="s">
        <v>436</v>
      </c>
      <c r="D108" s="16" t="s">
        <v>60</v>
      </c>
    </row>
    <row r="109" spans="1:4" ht="56" x14ac:dyDescent="0.3">
      <c r="A109" s="7" t="s">
        <v>393</v>
      </c>
      <c r="B109" s="12" t="s">
        <v>386</v>
      </c>
      <c r="C109" s="12" t="s">
        <v>437</v>
      </c>
      <c r="D109" s="16" t="s">
        <v>60</v>
      </c>
    </row>
    <row r="110" spans="1:4" ht="70" x14ac:dyDescent="0.3">
      <c r="A110" s="7" t="s">
        <v>394</v>
      </c>
      <c r="B110" s="12" t="s">
        <v>385</v>
      </c>
      <c r="C110" s="12" t="s">
        <v>438</v>
      </c>
      <c r="D110" s="16" t="s">
        <v>60</v>
      </c>
    </row>
    <row r="111" spans="1:4" x14ac:dyDescent="0.3">
      <c r="A111" s="21"/>
      <c r="B111" s="22" t="s">
        <v>85</v>
      </c>
      <c r="C111" s="22"/>
      <c r="D111" s="4"/>
    </row>
    <row r="112" spans="1:4" x14ac:dyDescent="0.3">
      <c r="A112" s="2" t="s">
        <v>86</v>
      </c>
      <c r="B112" s="3" t="s">
        <v>388</v>
      </c>
      <c r="C112" s="13"/>
      <c r="D112" s="4"/>
    </row>
    <row r="113" spans="1:4" ht="140" x14ac:dyDescent="0.3">
      <c r="A113" s="7" t="s">
        <v>88</v>
      </c>
      <c r="B113" s="12" t="s">
        <v>387</v>
      </c>
      <c r="C113" s="12" t="s">
        <v>439</v>
      </c>
      <c r="D113" s="7" t="s">
        <v>99</v>
      </c>
    </row>
    <row r="114" spans="1:4" x14ac:dyDescent="0.3">
      <c r="A114" s="3" t="s">
        <v>395</v>
      </c>
      <c r="B114" s="22"/>
      <c r="C114" s="22"/>
      <c r="D114" s="4"/>
    </row>
    <row r="116" spans="1:4" x14ac:dyDescent="0.3">
      <c r="A116" s="27" t="s">
        <v>462</v>
      </c>
      <c r="B116" s="28"/>
      <c r="C116" s="28"/>
      <c r="D116" s="28"/>
    </row>
    <row r="118" spans="1:4" x14ac:dyDescent="0.3">
      <c r="A118" s="2" t="s">
        <v>0</v>
      </c>
      <c r="B118" s="3" t="s">
        <v>253</v>
      </c>
      <c r="C118" s="13"/>
      <c r="D118" s="4"/>
    </row>
    <row r="119" spans="1:4" ht="126" x14ac:dyDescent="0.3">
      <c r="A119" s="7" t="s">
        <v>2</v>
      </c>
      <c r="B119" s="8" t="s">
        <v>254</v>
      </c>
      <c r="C119" s="8" t="s">
        <v>314</v>
      </c>
      <c r="D119" s="7" t="s">
        <v>7</v>
      </c>
    </row>
    <row r="120" spans="1:4" ht="70" x14ac:dyDescent="0.3">
      <c r="A120" s="7" t="s">
        <v>5</v>
      </c>
      <c r="B120" s="8" t="s">
        <v>255</v>
      </c>
      <c r="C120" s="8" t="s">
        <v>315</v>
      </c>
      <c r="D120" s="7" t="s">
        <v>7</v>
      </c>
    </row>
    <row r="121" spans="1:4" ht="70" x14ac:dyDescent="0.3">
      <c r="A121" s="7" t="s">
        <v>8</v>
      </c>
      <c r="B121" s="8" t="s">
        <v>256</v>
      </c>
      <c r="C121" s="8" t="s">
        <v>316</v>
      </c>
      <c r="D121" s="7" t="s">
        <v>7</v>
      </c>
    </row>
    <row r="122" spans="1:4" ht="70" x14ac:dyDescent="0.3">
      <c r="A122" s="7" t="s">
        <v>10</v>
      </c>
      <c r="B122" s="8" t="s">
        <v>257</v>
      </c>
      <c r="C122" s="8" t="s">
        <v>317</v>
      </c>
      <c r="D122" s="7" t="s">
        <v>7</v>
      </c>
    </row>
    <row r="123" spans="1:4" ht="84" x14ac:dyDescent="0.3">
      <c r="A123" s="7" t="s">
        <v>263</v>
      </c>
      <c r="B123" s="8" t="s">
        <v>258</v>
      </c>
      <c r="C123" s="8" t="s">
        <v>318</v>
      </c>
      <c r="D123" s="9" t="s">
        <v>4</v>
      </c>
    </row>
    <row r="124" spans="1:4" ht="70" x14ac:dyDescent="0.3">
      <c r="A124" s="7" t="s">
        <v>264</v>
      </c>
      <c r="B124" s="8" t="s">
        <v>259</v>
      </c>
      <c r="C124" s="8" t="s">
        <v>319</v>
      </c>
      <c r="D124" s="7" t="s">
        <v>7</v>
      </c>
    </row>
    <row r="125" spans="1:4" ht="84" x14ac:dyDescent="0.3">
      <c r="A125" s="7" t="s">
        <v>265</v>
      </c>
      <c r="B125" s="8" t="s">
        <v>260</v>
      </c>
      <c r="C125" s="8" t="s">
        <v>320</v>
      </c>
      <c r="D125" s="7" t="s">
        <v>7</v>
      </c>
    </row>
    <row r="126" spans="1:4" ht="56" x14ac:dyDescent="0.3">
      <c r="A126" s="7" t="s">
        <v>266</v>
      </c>
      <c r="B126" s="8" t="s">
        <v>261</v>
      </c>
      <c r="C126" s="8" t="s">
        <v>321</v>
      </c>
      <c r="D126" s="9" t="s">
        <v>4</v>
      </c>
    </row>
    <row r="127" spans="1:4" ht="70" x14ac:dyDescent="0.3">
      <c r="A127" s="7" t="s">
        <v>267</v>
      </c>
      <c r="B127" s="8" t="s">
        <v>262</v>
      </c>
      <c r="C127" s="8" t="s">
        <v>322</v>
      </c>
      <c r="D127" s="9" t="s">
        <v>99</v>
      </c>
    </row>
    <row r="128" spans="1:4" ht="70" x14ac:dyDescent="0.3">
      <c r="A128" s="7" t="s">
        <v>268</v>
      </c>
      <c r="B128" s="8" t="s">
        <v>313</v>
      </c>
      <c r="C128" s="8" t="s">
        <v>323</v>
      </c>
      <c r="D128" s="9" t="s">
        <v>99</v>
      </c>
    </row>
    <row r="129" spans="1:4" x14ac:dyDescent="0.3">
      <c r="A129" s="3" t="s">
        <v>269</v>
      </c>
      <c r="B129" s="13"/>
      <c r="C129" s="13"/>
      <c r="D129" s="5"/>
    </row>
    <row r="130" spans="1:4" x14ac:dyDescent="0.3">
      <c r="A130" s="2" t="s">
        <v>13</v>
      </c>
      <c r="B130" s="3" t="s">
        <v>270</v>
      </c>
      <c r="C130" s="13"/>
      <c r="D130" s="4"/>
    </row>
    <row r="131" spans="1:4" ht="112" x14ac:dyDescent="0.3">
      <c r="A131" s="7" t="s">
        <v>15</v>
      </c>
      <c r="B131" s="12" t="s">
        <v>254</v>
      </c>
      <c r="C131" s="12" t="s">
        <v>324</v>
      </c>
      <c r="D131" s="7" t="s">
        <v>7</v>
      </c>
    </row>
    <row r="132" spans="1:4" ht="84" x14ac:dyDescent="0.3">
      <c r="A132" s="7" t="s">
        <v>16</v>
      </c>
      <c r="B132" s="12" t="s">
        <v>256</v>
      </c>
      <c r="C132" s="12" t="s">
        <v>325</v>
      </c>
      <c r="D132" s="7" t="s">
        <v>7</v>
      </c>
    </row>
    <row r="133" spans="1:4" ht="98" x14ac:dyDescent="0.3">
      <c r="A133" s="7" t="s">
        <v>17</v>
      </c>
      <c r="B133" s="12" t="s">
        <v>271</v>
      </c>
      <c r="C133" s="12" t="s">
        <v>326</v>
      </c>
      <c r="D133" s="7" t="s">
        <v>7</v>
      </c>
    </row>
    <row r="134" spans="1:4" ht="98" x14ac:dyDescent="0.3">
      <c r="A134" s="7" t="s">
        <v>18</v>
      </c>
      <c r="B134" s="12" t="s">
        <v>272</v>
      </c>
      <c r="C134" s="12" t="s">
        <v>327</v>
      </c>
      <c r="D134" s="7" t="s">
        <v>7</v>
      </c>
    </row>
    <row r="135" spans="1:4" ht="84" x14ac:dyDescent="0.3">
      <c r="A135" s="7" t="s">
        <v>20</v>
      </c>
      <c r="B135" s="12" t="s">
        <v>273</v>
      </c>
      <c r="C135" s="12" t="s">
        <v>328</v>
      </c>
      <c r="D135" s="7" t="s">
        <v>7</v>
      </c>
    </row>
    <row r="136" spans="1:4" ht="98" x14ac:dyDescent="0.3">
      <c r="A136" s="7" t="s">
        <v>22</v>
      </c>
      <c r="B136" s="12" t="s">
        <v>274</v>
      </c>
      <c r="C136" s="12" t="s">
        <v>329</v>
      </c>
      <c r="D136" s="7" t="s">
        <v>7</v>
      </c>
    </row>
    <row r="137" spans="1:4" ht="84" x14ac:dyDescent="0.3">
      <c r="A137" s="7" t="s">
        <v>24</v>
      </c>
      <c r="B137" s="12" t="s">
        <v>255</v>
      </c>
      <c r="C137" s="12" t="s">
        <v>330</v>
      </c>
      <c r="D137" s="7" t="s">
        <v>7</v>
      </c>
    </row>
    <row r="138" spans="1:4" ht="84" x14ac:dyDescent="0.3">
      <c r="A138" s="7" t="s">
        <v>26</v>
      </c>
      <c r="B138" s="12" t="s">
        <v>275</v>
      </c>
      <c r="C138" s="12" t="s">
        <v>331</v>
      </c>
      <c r="D138" s="7" t="s">
        <v>99</v>
      </c>
    </row>
    <row r="139" spans="1:4" x14ac:dyDescent="0.3">
      <c r="A139" s="3" t="s">
        <v>276</v>
      </c>
      <c r="B139" s="13"/>
      <c r="C139" s="13"/>
      <c r="D139" s="5"/>
    </row>
    <row r="140" spans="1:4" x14ac:dyDescent="0.3">
      <c r="A140" s="2" t="s">
        <v>39</v>
      </c>
      <c r="B140" s="3" t="s">
        <v>277</v>
      </c>
      <c r="C140" s="13"/>
      <c r="D140" s="4"/>
    </row>
    <row r="141" spans="1:4" ht="112" x14ac:dyDescent="0.3">
      <c r="A141" s="7" t="s">
        <v>41</v>
      </c>
      <c r="B141" s="12" t="s">
        <v>254</v>
      </c>
      <c r="C141" s="12" t="s">
        <v>332</v>
      </c>
      <c r="D141" s="7" t="s">
        <v>7</v>
      </c>
    </row>
    <row r="142" spans="1:4" ht="98" x14ac:dyDescent="0.3">
      <c r="A142" s="7" t="s">
        <v>43</v>
      </c>
      <c r="B142" s="12" t="s">
        <v>256</v>
      </c>
      <c r="C142" s="12" t="s">
        <v>333</v>
      </c>
      <c r="D142" s="7" t="s">
        <v>7</v>
      </c>
    </row>
    <row r="143" spans="1:4" ht="98" x14ac:dyDescent="0.3">
      <c r="A143" s="7" t="s">
        <v>44</v>
      </c>
      <c r="B143" s="12" t="s">
        <v>279</v>
      </c>
      <c r="C143" s="12" t="s">
        <v>334</v>
      </c>
      <c r="D143" s="7" t="s">
        <v>4</v>
      </c>
    </row>
    <row r="144" spans="1:4" ht="98" x14ac:dyDescent="0.3">
      <c r="A144" s="7" t="s">
        <v>45</v>
      </c>
      <c r="B144" s="12" t="s">
        <v>280</v>
      </c>
      <c r="C144" s="12" t="s">
        <v>335</v>
      </c>
      <c r="D144" s="7" t="s">
        <v>7</v>
      </c>
    </row>
    <row r="145" spans="1:4" ht="98" x14ac:dyDescent="0.3">
      <c r="A145" s="7" t="s">
        <v>46</v>
      </c>
      <c r="B145" s="12" t="s">
        <v>281</v>
      </c>
      <c r="C145" s="12" t="s">
        <v>336</v>
      </c>
      <c r="D145" s="7" t="s">
        <v>4</v>
      </c>
    </row>
    <row r="146" spans="1:4" ht="98" x14ac:dyDescent="0.3">
      <c r="A146" s="7" t="s">
        <v>48</v>
      </c>
      <c r="B146" s="12" t="s">
        <v>273</v>
      </c>
      <c r="C146" s="12" t="s">
        <v>337</v>
      </c>
      <c r="D146" s="7" t="s">
        <v>7</v>
      </c>
    </row>
    <row r="147" spans="1:4" ht="98" x14ac:dyDescent="0.3">
      <c r="A147" s="7" t="s">
        <v>192</v>
      </c>
      <c r="B147" s="12" t="s">
        <v>282</v>
      </c>
      <c r="C147" s="12" t="s">
        <v>338</v>
      </c>
      <c r="D147" s="7" t="s">
        <v>7</v>
      </c>
    </row>
    <row r="148" spans="1:4" ht="98" x14ac:dyDescent="0.3">
      <c r="A148" s="7" t="s">
        <v>193</v>
      </c>
      <c r="B148" s="12" t="s">
        <v>255</v>
      </c>
      <c r="C148" s="12" t="s">
        <v>339</v>
      </c>
      <c r="D148" s="7" t="s">
        <v>7</v>
      </c>
    </row>
    <row r="149" spans="1:4" x14ac:dyDescent="0.3">
      <c r="A149" s="3" t="s">
        <v>278</v>
      </c>
      <c r="B149" s="13"/>
      <c r="C149" s="13"/>
      <c r="D149" s="13"/>
    </row>
    <row r="150" spans="1:4" x14ac:dyDescent="0.3">
      <c r="A150" s="2" t="s">
        <v>51</v>
      </c>
      <c r="B150" s="3" t="s">
        <v>283</v>
      </c>
      <c r="C150" s="13"/>
      <c r="D150" s="4"/>
    </row>
    <row r="151" spans="1:4" ht="112" x14ac:dyDescent="0.3">
      <c r="A151" s="16" t="s">
        <v>53</v>
      </c>
      <c r="B151" s="46" t="s">
        <v>250</v>
      </c>
      <c r="C151" s="46" t="s">
        <v>340</v>
      </c>
      <c r="D151" s="16" t="s">
        <v>55</v>
      </c>
    </row>
    <row r="152" spans="1:4" ht="98" x14ac:dyDescent="0.3">
      <c r="A152" s="16" t="s">
        <v>56</v>
      </c>
      <c r="B152" s="46" t="s">
        <v>289</v>
      </c>
      <c r="C152" s="46" t="s">
        <v>341</v>
      </c>
      <c r="D152" s="16" t="s">
        <v>55</v>
      </c>
    </row>
    <row r="153" spans="1:4" ht="98" x14ac:dyDescent="0.3">
      <c r="A153" s="16" t="s">
        <v>58</v>
      </c>
      <c r="B153" s="46" t="s">
        <v>290</v>
      </c>
      <c r="C153" s="46" t="s">
        <v>342</v>
      </c>
      <c r="D153" s="16" t="s">
        <v>60</v>
      </c>
    </row>
    <row r="154" spans="1:4" ht="98" x14ac:dyDescent="0.3">
      <c r="A154" s="16" t="s">
        <v>61</v>
      </c>
      <c r="B154" s="46" t="s">
        <v>291</v>
      </c>
      <c r="C154" s="46" t="s">
        <v>343</v>
      </c>
      <c r="D154" s="16" t="s">
        <v>55</v>
      </c>
    </row>
    <row r="155" spans="1:4" ht="84" x14ac:dyDescent="0.3">
      <c r="A155" s="16" t="s">
        <v>64</v>
      </c>
      <c r="B155" s="46" t="s">
        <v>292</v>
      </c>
      <c r="C155" s="46" t="s">
        <v>344</v>
      </c>
      <c r="D155" s="16" t="s">
        <v>55</v>
      </c>
    </row>
    <row r="156" spans="1:4" ht="84" x14ac:dyDescent="0.3">
      <c r="A156" s="16" t="s">
        <v>66</v>
      </c>
      <c r="B156" s="46" t="s">
        <v>293</v>
      </c>
      <c r="C156" s="46" t="s">
        <v>345</v>
      </c>
      <c r="D156" s="16" t="s">
        <v>55</v>
      </c>
    </row>
    <row r="157" spans="1:4" ht="98" x14ac:dyDescent="0.3">
      <c r="A157" s="16" t="s">
        <v>285</v>
      </c>
      <c r="B157" s="46" t="s">
        <v>294</v>
      </c>
      <c r="C157" s="46" t="s">
        <v>346</v>
      </c>
      <c r="D157" s="50" t="s">
        <v>99</v>
      </c>
    </row>
    <row r="158" spans="1:4" ht="84" x14ac:dyDescent="0.3">
      <c r="A158" s="16" t="s">
        <v>286</v>
      </c>
      <c r="B158" s="46" t="s">
        <v>295</v>
      </c>
      <c r="C158" s="46" t="s">
        <v>347</v>
      </c>
      <c r="D158" s="50" t="s">
        <v>99</v>
      </c>
    </row>
    <row r="159" spans="1:4" ht="98" x14ac:dyDescent="0.3">
      <c r="A159" s="16" t="s">
        <v>287</v>
      </c>
      <c r="B159" s="46" t="s">
        <v>296</v>
      </c>
      <c r="C159" s="46" t="s">
        <v>348</v>
      </c>
      <c r="D159" s="50" t="s">
        <v>99</v>
      </c>
    </row>
    <row r="160" spans="1:4" ht="98" x14ac:dyDescent="0.3">
      <c r="A160" s="16" t="s">
        <v>288</v>
      </c>
      <c r="B160" s="46" t="s">
        <v>297</v>
      </c>
      <c r="C160" s="46" t="s">
        <v>349</v>
      </c>
      <c r="D160" s="50" t="s">
        <v>99</v>
      </c>
    </row>
    <row r="161" spans="1:4" x14ac:dyDescent="0.3">
      <c r="A161" s="3" t="s">
        <v>284</v>
      </c>
      <c r="B161" s="13"/>
      <c r="C161" s="13"/>
      <c r="D161" s="5"/>
    </row>
    <row r="162" spans="1:4" x14ac:dyDescent="0.3">
      <c r="A162" s="2" t="s">
        <v>69</v>
      </c>
      <c r="B162" s="3" t="s">
        <v>298</v>
      </c>
      <c r="C162" s="13"/>
      <c r="D162" s="4"/>
    </row>
    <row r="163" spans="1:4" x14ac:dyDescent="0.3">
      <c r="A163" s="51" t="s">
        <v>303</v>
      </c>
      <c r="B163" s="52"/>
      <c r="C163" s="52"/>
      <c r="D163" s="53"/>
    </row>
    <row r="164" spans="1:4" ht="112" x14ac:dyDescent="0.3">
      <c r="A164" s="18" t="s">
        <v>71</v>
      </c>
      <c r="B164" s="46" t="s">
        <v>251</v>
      </c>
      <c r="C164" s="46" t="s">
        <v>350</v>
      </c>
      <c r="D164" s="47" t="s">
        <v>99</v>
      </c>
    </row>
    <row r="165" spans="1:4" ht="98" x14ac:dyDescent="0.3">
      <c r="A165" s="18" t="s">
        <v>72</v>
      </c>
      <c r="B165" s="46" t="s">
        <v>252</v>
      </c>
      <c r="C165" s="46" t="s">
        <v>351</v>
      </c>
      <c r="D165" s="16" t="s">
        <v>55</v>
      </c>
    </row>
    <row r="166" spans="1:4" ht="98" x14ac:dyDescent="0.3">
      <c r="A166" s="18" t="s">
        <v>74</v>
      </c>
      <c r="B166" s="20" t="s">
        <v>299</v>
      </c>
      <c r="C166" s="20" t="s">
        <v>352</v>
      </c>
      <c r="D166" s="16" t="s">
        <v>55</v>
      </c>
    </row>
    <row r="167" spans="1:4" ht="84" x14ac:dyDescent="0.3">
      <c r="A167" s="18" t="s">
        <v>76</v>
      </c>
      <c r="B167" s="20" t="s">
        <v>300</v>
      </c>
      <c r="C167" s="20" t="s">
        <v>353</v>
      </c>
      <c r="D167" s="16" t="s">
        <v>55</v>
      </c>
    </row>
    <row r="168" spans="1:4" ht="98" x14ac:dyDescent="0.3">
      <c r="A168" s="18" t="s">
        <v>78</v>
      </c>
      <c r="B168" s="20" t="s">
        <v>301</v>
      </c>
      <c r="C168" s="20" t="s">
        <v>354</v>
      </c>
      <c r="D168" s="16" t="s">
        <v>55</v>
      </c>
    </row>
    <row r="169" spans="1:4" ht="98" x14ac:dyDescent="0.3">
      <c r="A169" s="18" t="s">
        <v>201</v>
      </c>
      <c r="B169" s="20" t="s">
        <v>302</v>
      </c>
      <c r="C169" s="20" t="s">
        <v>355</v>
      </c>
      <c r="D169" s="16" t="s">
        <v>55</v>
      </c>
    </row>
    <row r="170" spans="1:4" x14ac:dyDescent="0.3">
      <c r="A170" s="51" t="s">
        <v>304</v>
      </c>
      <c r="B170" s="52"/>
      <c r="C170" s="52"/>
      <c r="D170" s="53"/>
    </row>
    <row r="171" spans="1:4" ht="112" x14ac:dyDescent="0.3">
      <c r="A171" s="54" t="s">
        <v>71</v>
      </c>
      <c r="B171" s="20" t="s">
        <v>305</v>
      </c>
      <c r="C171" s="20" t="s">
        <v>356</v>
      </c>
      <c r="D171" s="50" t="s">
        <v>99</v>
      </c>
    </row>
    <row r="172" spans="1:4" ht="98" x14ac:dyDescent="0.3">
      <c r="A172" s="54" t="s">
        <v>72</v>
      </c>
      <c r="B172" s="20" t="s">
        <v>306</v>
      </c>
      <c r="C172" s="20" t="s">
        <v>357</v>
      </c>
      <c r="D172" s="50" t="s">
        <v>189</v>
      </c>
    </row>
    <row r="173" spans="1:4" ht="84" x14ac:dyDescent="0.3">
      <c r="A173" s="54" t="s">
        <v>74</v>
      </c>
      <c r="B173" s="20" t="s">
        <v>307</v>
      </c>
      <c r="C173" s="20" t="s">
        <v>358</v>
      </c>
      <c r="D173" s="50" t="s">
        <v>189</v>
      </c>
    </row>
    <row r="174" spans="1:4" x14ac:dyDescent="0.3">
      <c r="A174" s="51" t="s">
        <v>87</v>
      </c>
      <c r="B174" s="52"/>
      <c r="C174" s="52"/>
      <c r="D174" s="53"/>
    </row>
    <row r="175" spans="1:4" ht="126" x14ac:dyDescent="0.3">
      <c r="A175" s="47" t="s">
        <v>310</v>
      </c>
      <c r="B175" s="20" t="s">
        <v>308</v>
      </c>
      <c r="C175" s="20" t="s">
        <v>359</v>
      </c>
      <c r="D175" s="7" t="s">
        <v>4</v>
      </c>
    </row>
    <row r="176" spans="1:4" ht="112" x14ac:dyDescent="0.3">
      <c r="A176" s="47" t="s">
        <v>311</v>
      </c>
      <c r="B176" s="20" t="s">
        <v>309</v>
      </c>
      <c r="C176" s="20" t="s">
        <v>360</v>
      </c>
      <c r="D176" s="7" t="s">
        <v>4</v>
      </c>
    </row>
    <row r="177" spans="1:4" x14ac:dyDescent="0.3">
      <c r="A177" s="3" t="s">
        <v>312</v>
      </c>
      <c r="B177" s="13"/>
      <c r="C177" s="13"/>
      <c r="D177" s="5"/>
    </row>
  </sheetData>
  <printOptions horizontalCentered="1"/>
  <pageMargins left="0.70866141732283472" right="0.70866141732283472" top="0.59055118110236227" bottom="0.55118110236220474" header="0.31496062992125984" footer="0.31496062992125984"/>
  <pageSetup paperSize="9" scale="19"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6E3AD-B9F6-44A2-ACBC-388138D8DEE2}">
  <sheetPr>
    <tabColor theme="3" tint="0.499984740745262"/>
    <pageSetUpPr fitToPage="1"/>
  </sheetPr>
  <dimension ref="A2:H182"/>
  <sheetViews>
    <sheetView showGridLines="0" view="pageBreakPreview" topLeftCell="A171" zoomScale="110" zoomScaleNormal="100" zoomScaleSheetLayoutView="110" workbookViewId="0">
      <selection activeCell="A183" sqref="A183"/>
    </sheetView>
  </sheetViews>
  <sheetFormatPr defaultColWidth="11.54296875" defaultRowHeight="14" x14ac:dyDescent="0.3"/>
  <cols>
    <col min="1" max="1" width="6.453125" style="126" bestFit="1" customWidth="1"/>
    <col min="2" max="2" width="41.81640625" style="126" customWidth="1"/>
    <col min="3" max="3" width="8.7265625" style="126" customWidth="1"/>
    <col min="4" max="4" width="8.1796875" style="126" bestFit="1" customWidth="1"/>
    <col min="5" max="5" width="12.453125" style="126" customWidth="1"/>
    <col min="6" max="6" width="13.453125" style="126" bestFit="1" customWidth="1"/>
    <col min="7" max="16384" width="11.54296875" style="126"/>
  </cols>
  <sheetData>
    <row r="2" spans="1:7" x14ac:dyDescent="0.3">
      <c r="A2" s="27" t="s">
        <v>493</v>
      </c>
      <c r="B2" s="28"/>
      <c r="C2" s="28"/>
      <c r="D2" s="28"/>
      <c r="E2" s="28"/>
      <c r="F2" s="28"/>
    </row>
    <row r="4" spans="1:7" x14ac:dyDescent="0.3">
      <c r="A4" s="31" t="s">
        <v>158</v>
      </c>
      <c r="B4" s="31" t="s">
        <v>159</v>
      </c>
      <c r="C4" s="32" t="s">
        <v>160</v>
      </c>
      <c r="D4" s="33" t="s">
        <v>161</v>
      </c>
      <c r="E4" s="34" t="s">
        <v>162</v>
      </c>
      <c r="F4" s="35" t="s">
        <v>163</v>
      </c>
    </row>
    <row r="5" spans="1:7" x14ac:dyDescent="0.3">
      <c r="A5" s="2" t="s">
        <v>165</v>
      </c>
      <c r="B5" s="3" t="s">
        <v>166</v>
      </c>
      <c r="C5" s="13"/>
      <c r="D5" s="13"/>
      <c r="E5" s="13"/>
      <c r="F5" s="42"/>
      <c r="G5" s="39"/>
    </row>
    <row r="6" spans="1:7" ht="42" x14ac:dyDescent="0.3">
      <c r="A6" s="10" t="s">
        <v>167</v>
      </c>
      <c r="B6" s="12" t="s">
        <v>172</v>
      </c>
      <c r="C6" s="7" t="s">
        <v>99</v>
      </c>
      <c r="D6" s="10">
        <v>4</v>
      </c>
      <c r="E6" s="11">
        <v>0</v>
      </c>
      <c r="F6" s="43">
        <f>PRODUCT(D6:E6)</f>
        <v>0</v>
      </c>
      <c r="G6" s="127"/>
    </row>
    <row r="7" spans="1:7" ht="42" x14ac:dyDescent="0.3">
      <c r="A7" s="10" t="s">
        <v>168</v>
      </c>
      <c r="B7" s="12" t="s">
        <v>169</v>
      </c>
      <c r="C7" s="7" t="s">
        <v>99</v>
      </c>
      <c r="D7" s="10">
        <v>4</v>
      </c>
      <c r="E7" s="11">
        <v>0</v>
      </c>
      <c r="F7" s="43">
        <f>PRODUCT(D7:E7)</f>
        <v>0</v>
      </c>
      <c r="G7" s="127"/>
    </row>
    <row r="8" spans="1:7" x14ac:dyDescent="0.3">
      <c r="A8" s="36" t="s">
        <v>170</v>
      </c>
      <c r="B8" s="3"/>
      <c r="C8" s="87"/>
      <c r="D8" s="87"/>
      <c r="E8" s="128"/>
      <c r="F8" s="44">
        <f>+SUM(F6:F7)</f>
        <v>0</v>
      </c>
      <c r="G8" s="41"/>
    </row>
    <row r="9" spans="1:7" x14ac:dyDescent="0.3">
      <c r="A9" s="122"/>
      <c r="B9" s="123"/>
      <c r="C9" s="129"/>
      <c r="D9" s="129"/>
      <c r="E9" s="129"/>
      <c r="F9" s="130"/>
      <c r="G9" s="41"/>
    </row>
    <row r="10" spans="1:7" x14ac:dyDescent="0.3">
      <c r="A10" s="27" t="s">
        <v>458</v>
      </c>
      <c r="B10" s="131"/>
      <c r="C10" s="131"/>
      <c r="D10" s="131"/>
      <c r="E10" s="131"/>
      <c r="F10" s="131"/>
      <c r="G10" s="41"/>
    </row>
    <row r="11" spans="1:7" x14ac:dyDescent="0.3">
      <c r="A11" s="122"/>
      <c r="B11" s="123"/>
      <c r="C11" s="129"/>
      <c r="D11" s="129"/>
      <c r="E11" s="129"/>
      <c r="F11" s="130"/>
      <c r="G11" s="41"/>
    </row>
    <row r="12" spans="1:7" x14ac:dyDescent="0.3">
      <c r="A12" s="2" t="s">
        <v>0</v>
      </c>
      <c r="B12" s="3" t="s">
        <v>1</v>
      </c>
      <c r="C12" s="89"/>
      <c r="D12" s="87"/>
      <c r="E12" s="90"/>
      <c r="F12" s="88"/>
    </row>
    <row r="13" spans="1:7" ht="98" x14ac:dyDescent="0.3">
      <c r="A13" s="7" t="s">
        <v>2</v>
      </c>
      <c r="B13" s="8" t="s">
        <v>3</v>
      </c>
      <c r="C13" s="9" t="s">
        <v>4</v>
      </c>
      <c r="D13" s="10">
        <v>140</v>
      </c>
      <c r="E13" s="11">
        <v>0</v>
      </c>
      <c r="F13" s="11">
        <f>PRODUCT(D13:E13)</f>
        <v>0</v>
      </c>
    </row>
    <row r="14" spans="1:7" ht="28" x14ac:dyDescent="0.3">
      <c r="A14" s="7" t="s">
        <v>5</v>
      </c>
      <c r="B14" s="8" t="s">
        <v>177</v>
      </c>
      <c r="C14" s="7" t="s">
        <v>7</v>
      </c>
      <c r="D14" s="10">
        <v>26.510000000000005</v>
      </c>
      <c r="E14" s="11">
        <v>0</v>
      </c>
      <c r="F14" s="11">
        <f>PRODUCT(D14:E14)</f>
        <v>0</v>
      </c>
    </row>
    <row r="15" spans="1:7" ht="16.5" x14ac:dyDescent="0.3">
      <c r="A15" s="7" t="s">
        <v>8</v>
      </c>
      <c r="B15" s="12" t="s">
        <v>175</v>
      </c>
      <c r="C15" s="7" t="s">
        <v>7</v>
      </c>
      <c r="D15" s="10">
        <v>8.1</v>
      </c>
      <c r="E15" s="11">
        <v>0</v>
      </c>
      <c r="F15" s="11">
        <f>PRODUCT(D15:E15)</f>
        <v>0</v>
      </c>
    </row>
    <row r="16" spans="1:7" x14ac:dyDescent="0.3">
      <c r="A16" s="3" t="s">
        <v>12</v>
      </c>
      <c r="B16" s="13"/>
      <c r="C16" s="87"/>
      <c r="D16" s="87"/>
      <c r="E16" s="88"/>
      <c r="F16" s="15">
        <f>SUBTOTAL(9,F13:F15)</f>
        <v>0</v>
      </c>
    </row>
    <row r="17" spans="1:6" x14ac:dyDescent="0.3">
      <c r="A17" s="2" t="s">
        <v>13</v>
      </c>
      <c r="B17" s="3" t="s">
        <v>14</v>
      </c>
      <c r="C17" s="89"/>
      <c r="D17" s="87"/>
      <c r="E17" s="90"/>
      <c r="F17" s="90"/>
    </row>
    <row r="18" spans="1:6" ht="28" x14ac:dyDescent="0.3">
      <c r="A18" s="7" t="s">
        <v>15</v>
      </c>
      <c r="B18" s="12" t="s">
        <v>463</v>
      </c>
      <c r="C18" s="7" t="s">
        <v>7</v>
      </c>
      <c r="D18" s="45">
        <v>0.52500000000000002</v>
      </c>
      <c r="E18" s="11">
        <v>0</v>
      </c>
      <c r="F18" s="11">
        <f t="shared" ref="F18:F32" si="0">PRODUCT(D18:E18)</f>
        <v>0</v>
      </c>
    </row>
    <row r="19" spans="1:6" ht="16.5" x14ac:dyDescent="0.3">
      <c r="A19" s="7" t="s">
        <v>16</v>
      </c>
      <c r="B19" s="12" t="s">
        <v>178</v>
      </c>
      <c r="C19" s="7" t="s">
        <v>7</v>
      </c>
      <c r="D19" s="10">
        <v>6.426000000000001</v>
      </c>
      <c r="E19" s="11">
        <v>0</v>
      </c>
      <c r="F19" s="11">
        <f t="shared" si="0"/>
        <v>0</v>
      </c>
    </row>
    <row r="20" spans="1:6" ht="28" x14ac:dyDescent="0.3">
      <c r="A20" s="7" t="s">
        <v>17</v>
      </c>
      <c r="B20" s="12" t="s">
        <v>179</v>
      </c>
      <c r="C20" s="7" t="s">
        <v>7</v>
      </c>
      <c r="D20" s="10">
        <v>5.1407999999999996</v>
      </c>
      <c r="E20" s="11">
        <v>0</v>
      </c>
      <c r="F20" s="11">
        <f t="shared" si="0"/>
        <v>0</v>
      </c>
    </row>
    <row r="21" spans="1:6" ht="28" x14ac:dyDescent="0.3">
      <c r="A21" s="7" t="s">
        <v>18</v>
      </c>
      <c r="B21" s="12" t="s">
        <v>464</v>
      </c>
      <c r="C21" s="7" t="s">
        <v>7</v>
      </c>
      <c r="D21" s="10">
        <v>0.3402</v>
      </c>
      <c r="E21" s="11">
        <v>0</v>
      </c>
      <c r="F21" s="11">
        <f t="shared" si="0"/>
        <v>0</v>
      </c>
    </row>
    <row r="22" spans="1:6" ht="28" x14ac:dyDescent="0.3">
      <c r="A22" s="7" t="s">
        <v>20</v>
      </c>
      <c r="B22" s="12" t="s">
        <v>465</v>
      </c>
      <c r="C22" s="7" t="s">
        <v>7</v>
      </c>
      <c r="D22" s="10">
        <v>0.65205000000000002</v>
      </c>
      <c r="E22" s="11">
        <v>0</v>
      </c>
      <c r="F22" s="11">
        <f t="shared" si="0"/>
        <v>0</v>
      </c>
    </row>
    <row r="23" spans="1:6" ht="42" x14ac:dyDescent="0.3">
      <c r="A23" s="7" t="s">
        <v>22</v>
      </c>
      <c r="B23" s="12" t="s">
        <v>180</v>
      </c>
      <c r="C23" s="7" t="s">
        <v>176</v>
      </c>
      <c r="D23" s="10">
        <v>46.41</v>
      </c>
      <c r="E23" s="11">
        <v>0</v>
      </c>
      <c r="F23" s="11">
        <f t="shared" si="0"/>
        <v>0</v>
      </c>
    </row>
    <row r="24" spans="1:6" ht="16.5" x14ac:dyDescent="0.3">
      <c r="A24" s="7" t="s">
        <v>24</v>
      </c>
      <c r="B24" s="12" t="s">
        <v>181</v>
      </c>
      <c r="C24" s="7" t="s">
        <v>176</v>
      </c>
      <c r="D24" s="10">
        <v>46.41</v>
      </c>
      <c r="E24" s="11">
        <v>0</v>
      </c>
      <c r="F24" s="11">
        <f t="shared" si="0"/>
        <v>0</v>
      </c>
    </row>
    <row r="25" spans="1:6" ht="16.5" x14ac:dyDescent="0.3">
      <c r="A25" s="7" t="s">
        <v>26</v>
      </c>
      <c r="B25" s="12" t="s">
        <v>175</v>
      </c>
      <c r="C25" s="7" t="s">
        <v>7</v>
      </c>
      <c r="D25" s="10">
        <v>8.1</v>
      </c>
      <c r="E25" s="11">
        <v>0</v>
      </c>
      <c r="F25" s="11">
        <f t="shared" si="0"/>
        <v>0</v>
      </c>
    </row>
    <row r="26" spans="1:6" x14ac:dyDescent="0.3">
      <c r="A26" s="7" t="s">
        <v>28</v>
      </c>
      <c r="B26" s="12" t="s">
        <v>182</v>
      </c>
      <c r="C26" s="7" t="s">
        <v>4</v>
      </c>
      <c r="D26" s="10">
        <v>28.35</v>
      </c>
      <c r="E26" s="11">
        <v>0</v>
      </c>
      <c r="F26" s="11">
        <f t="shared" si="0"/>
        <v>0</v>
      </c>
    </row>
    <row r="27" spans="1:6" ht="16.5" x14ac:dyDescent="0.3">
      <c r="A27" s="7" t="s">
        <v>30</v>
      </c>
      <c r="B27" s="12" t="s">
        <v>466</v>
      </c>
      <c r="C27" s="7" t="s">
        <v>7</v>
      </c>
      <c r="D27" s="10">
        <v>0.66727500000000006</v>
      </c>
      <c r="E27" s="11">
        <v>0</v>
      </c>
      <c r="F27" s="11">
        <f t="shared" si="0"/>
        <v>0</v>
      </c>
    </row>
    <row r="28" spans="1:6" ht="28" x14ac:dyDescent="0.3">
      <c r="A28" s="7" t="s">
        <v>32</v>
      </c>
      <c r="B28" s="12" t="s">
        <v>183</v>
      </c>
      <c r="C28" s="7" t="s">
        <v>7</v>
      </c>
      <c r="D28" s="10">
        <v>1.2600000000000002</v>
      </c>
      <c r="E28" s="11">
        <v>0</v>
      </c>
      <c r="F28" s="11">
        <f t="shared" si="0"/>
        <v>0</v>
      </c>
    </row>
    <row r="29" spans="1:6" ht="28" x14ac:dyDescent="0.3">
      <c r="A29" s="7" t="s">
        <v>33</v>
      </c>
      <c r="B29" s="12" t="s">
        <v>467</v>
      </c>
      <c r="C29" s="7" t="s">
        <v>7</v>
      </c>
      <c r="D29" s="10">
        <v>2.8350000000000004</v>
      </c>
      <c r="E29" s="11">
        <v>0</v>
      </c>
      <c r="F29" s="11">
        <f t="shared" si="0"/>
        <v>0</v>
      </c>
    </row>
    <row r="30" spans="1:6" ht="28" x14ac:dyDescent="0.3">
      <c r="A30" s="7" t="s">
        <v>35</v>
      </c>
      <c r="B30" s="12" t="s">
        <v>468</v>
      </c>
      <c r="C30" s="7" t="s">
        <v>7</v>
      </c>
      <c r="D30" s="10">
        <v>0.9408000000000003</v>
      </c>
      <c r="E30" s="11">
        <v>0</v>
      </c>
      <c r="F30" s="11">
        <f t="shared" si="0"/>
        <v>0</v>
      </c>
    </row>
    <row r="31" spans="1:6" ht="28" x14ac:dyDescent="0.3">
      <c r="A31" s="7" t="s">
        <v>36</v>
      </c>
      <c r="B31" s="12" t="s">
        <v>469</v>
      </c>
      <c r="C31" s="7" t="s">
        <v>7</v>
      </c>
      <c r="D31" s="10">
        <v>0.71400000000000019</v>
      </c>
      <c r="E31" s="11">
        <v>0</v>
      </c>
      <c r="F31" s="11">
        <f t="shared" si="0"/>
        <v>0</v>
      </c>
    </row>
    <row r="32" spans="1:6" ht="42" x14ac:dyDescent="0.3">
      <c r="A32" s="7" t="s">
        <v>185</v>
      </c>
      <c r="B32" s="12" t="s">
        <v>184</v>
      </c>
      <c r="C32" s="7" t="s">
        <v>99</v>
      </c>
      <c r="D32" s="10">
        <v>1</v>
      </c>
      <c r="E32" s="11">
        <v>0</v>
      </c>
      <c r="F32" s="11">
        <f t="shared" si="0"/>
        <v>0</v>
      </c>
    </row>
    <row r="33" spans="1:6" x14ac:dyDescent="0.3">
      <c r="A33" s="3" t="s">
        <v>38</v>
      </c>
      <c r="B33" s="13"/>
      <c r="C33" s="87"/>
      <c r="D33" s="87"/>
      <c r="E33" s="88"/>
      <c r="F33" s="15">
        <f>SUBTOTAL(9,F18:F32)</f>
        <v>0</v>
      </c>
    </row>
    <row r="34" spans="1:6" x14ac:dyDescent="0.3">
      <c r="A34" s="2" t="s">
        <v>39</v>
      </c>
      <c r="B34" s="3" t="s">
        <v>208</v>
      </c>
      <c r="C34" s="89"/>
      <c r="D34" s="87"/>
      <c r="E34" s="90"/>
      <c r="F34" s="90"/>
    </row>
    <row r="35" spans="1:6" ht="42" x14ac:dyDescent="0.3">
      <c r="A35" s="7" t="s">
        <v>41</v>
      </c>
      <c r="B35" s="12" t="s">
        <v>186</v>
      </c>
      <c r="C35" s="7" t="s">
        <v>7</v>
      </c>
      <c r="D35" s="10">
        <v>9.4972500000000011</v>
      </c>
      <c r="E35" s="11">
        <v>0</v>
      </c>
      <c r="F35" s="11">
        <f t="shared" ref="F35:F42" si="1">PRODUCT(D35:E35)</f>
        <v>0</v>
      </c>
    </row>
    <row r="36" spans="1:6" ht="28" x14ac:dyDescent="0.3">
      <c r="A36" s="7" t="s">
        <v>43</v>
      </c>
      <c r="B36" s="12" t="s">
        <v>470</v>
      </c>
      <c r="C36" s="7" t="s">
        <v>7</v>
      </c>
      <c r="D36" s="10">
        <v>0.47486249999999997</v>
      </c>
      <c r="E36" s="11">
        <v>0</v>
      </c>
      <c r="F36" s="11">
        <f t="shared" si="1"/>
        <v>0</v>
      </c>
    </row>
    <row r="37" spans="1:6" ht="16.5" x14ac:dyDescent="0.3">
      <c r="A37" s="7" t="s">
        <v>44</v>
      </c>
      <c r="B37" s="12" t="s">
        <v>471</v>
      </c>
      <c r="C37" s="7" t="s">
        <v>7</v>
      </c>
      <c r="D37" s="10">
        <v>0.61424999999999996</v>
      </c>
      <c r="E37" s="11">
        <v>0</v>
      </c>
      <c r="F37" s="11">
        <f t="shared" si="1"/>
        <v>0</v>
      </c>
    </row>
    <row r="38" spans="1:6" ht="28" x14ac:dyDescent="0.3">
      <c r="A38" s="7" t="s">
        <v>45</v>
      </c>
      <c r="B38" s="12" t="s">
        <v>472</v>
      </c>
      <c r="C38" s="7" t="s">
        <v>4</v>
      </c>
      <c r="D38" s="10">
        <v>16.842000000000002</v>
      </c>
      <c r="E38" s="11">
        <v>0</v>
      </c>
      <c r="F38" s="11">
        <f t="shared" si="1"/>
        <v>0</v>
      </c>
    </row>
    <row r="39" spans="1:6" ht="28" x14ac:dyDescent="0.3">
      <c r="A39" s="7" t="s">
        <v>46</v>
      </c>
      <c r="B39" s="12" t="s">
        <v>187</v>
      </c>
      <c r="C39" s="7" t="s">
        <v>73</v>
      </c>
      <c r="D39" s="10">
        <v>3</v>
      </c>
      <c r="E39" s="11">
        <v>0</v>
      </c>
      <c r="F39" s="11">
        <f t="shared" si="1"/>
        <v>0</v>
      </c>
    </row>
    <row r="40" spans="1:6" ht="28" x14ac:dyDescent="0.3">
      <c r="A40" s="7" t="s">
        <v>48</v>
      </c>
      <c r="B40" s="12" t="s">
        <v>188</v>
      </c>
      <c r="C40" s="7" t="s">
        <v>189</v>
      </c>
      <c r="D40" s="10">
        <v>18</v>
      </c>
      <c r="E40" s="11">
        <v>0</v>
      </c>
      <c r="F40" s="11">
        <f t="shared" si="1"/>
        <v>0</v>
      </c>
    </row>
    <row r="41" spans="1:6" ht="28" x14ac:dyDescent="0.3">
      <c r="A41" s="7" t="s">
        <v>192</v>
      </c>
      <c r="B41" s="12" t="s">
        <v>190</v>
      </c>
      <c r="C41" s="7" t="s">
        <v>4</v>
      </c>
      <c r="D41" s="10">
        <v>52.920000000000009</v>
      </c>
      <c r="E41" s="11">
        <v>0</v>
      </c>
      <c r="F41" s="11">
        <f t="shared" si="1"/>
        <v>0</v>
      </c>
    </row>
    <row r="42" spans="1:6" ht="28" x14ac:dyDescent="0.3">
      <c r="A42" s="7" t="s">
        <v>193</v>
      </c>
      <c r="B42" s="12" t="s">
        <v>191</v>
      </c>
      <c r="C42" s="7" t="s">
        <v>4</v>
      </c>
      <c r="D42" s="10">
        <v>9.4500000000000011</v>
      </c>
      <c r="E42" s="11">
        <v>0</v>
      </c>
      <c r="F42" s="11">
        <f t="shared" si="1"/>
        <v>0</v>
      </c>
    </row>
    <row r="43" spans="1:6" x14ac:dyDescent="0.3">
      <c r="A43" s="3" t="s">
        <v>50</v>
      </c>
      <c r="B43" s="13"/>
      <c r="C43" s="13"/>
      <c r="D43" s="13"/>
      <c r="E43" s="88"/>
      <c r="F43" s="15">
        <f>SUBTOTAL(9,F35:F42)</f>
        <v>0</v>
      </c>
    </row>
    <row r="44" spans="1:6" x14ac:dyDescent="0.3">
      <c r="A44" s="2" t="s">
        <v>51</v>
      </c>
      <c r="B44" s="3" t="s">
        <v>52</v>
      </c>
      <c r="C44" s="89"/>
      <c r="D44" s="87"/>
      <c r="E44" s="90"/>
      <c r="F44" s="90"/>
    </row>
    <row r="45" spans="1:6" ht="28" x14ac:dyDescent="0.3">
      <c r="A45" s="91" t="s">
        <v>53</v>
      </c>
      <c r="B45" s="86" t="s">
        <v>194</v>
      </c>
      <c r="C45" s="91" t="s">
        <v>55</v>
      </c>
      <c r="D45" s="10">
        <v>0.189</v>
      </c>
      <c r="E45" s="11">
        <v>0</v>
      </c>
      <c r="F45" s="11">
        <f t="shared" ref="F45:F50" si="2">PRODUCT(D45:E45)</f>
        <v>0</v>
      </c>
    </row>
    <row r="46" spans="1:6" ht="28" x14ac:dyDescent="0.3">
      <c r="A46" s="91" t="s">
        <v>56</v>
      </c>
      <c r="B46" s="86" t="s">
        <v>195</v>
      </c>
      <c r="C46" s="91" t="s">
        <v>55</v>
      </c>
      <c r="D46" s="10">
        <v>0.10500000000000002</v>
      </c>
      <c r="E46" s="11">
        <v>0</v>
      </c>
      <c r="F46" s="11">
        <f t="shared" si="2"/>
        <v>0</v>
      </c>
    </row>
    <row r="47" spans="1:6" ht="28" x14ac:dyDescent="0.3">
      <c r="A47" s="91" t="s">
        <v>58</v>
      </c>
      <c r="B47" s="86" t="s">
        <v>196</v>
      </c>
      <c r="C47" s="91" t="s">
        <v>60</v>
      </c>
      <c r="D47" s="10">
        <v>33.6</v>
      </c>
      <c r="E47" s="11">
        <v>0</v>
      </c>
      <c r="F47" s="11">
        <f t="shared" si="2"/>
        <v>0</v>
      </c>
    </row>
    <row r="48" spans="1:6" ht="28" x14ac:dyDescent="0.3">
      <c r="A48" s="91" t="s">
        <v>61</v>
      </c>
      <c r="B48" s="86" t="s">
        <v>197</v>
      </c>
      <c r="C48" s="91" t="s">
        <v>55</v>
      </c>
      <c r="D48" s="10">
        <v>0.10290000000000001</v>
      </c>
      <c r="E48" s="11">
        <v>0</v>
      </c>
      <c r="F48" s="11">
        <f t="shared" si="2"/>
        <v>0</v>
      </c>
    </row>
    <row r="49" spans="1:6" ht="38.25" customHeight="1" x14ac:dyDescent="0.3">
      <c r="A49" s="91" t="s">
        <v>64</v>
      </c>
      <c r="B49" s="86" t="s">
        <v>198</v>
      </c>
      <c r="C49" s="91" t="s">
        <v>63</v>
      </c>
      <c r="D49" s="10">
        <v>7.3500000000000005</v>
      </c>
      <c r="E49" s="11">
        <v>0</v>
      </c>
      <c r="F49" s="11">
        <f t="shared" si="2"/>
        <v>0</v>
      </c>
    </row>
    <row r="50" spans="1:6" ht="32.25" customHeight="1" x14ac:dyDescent="0.3">
      <c r="A50" s="91" t="s">
        <v>66</v>
      </c>
      <c r="B50" s="86" t="s">
        <v>199</v>
      </c>
      <c r="C50" s="91" t="s">
        <v>63</v>
      </c>
      <c r="D50" s="10">
        <v>5</v>
      </c>
      <c r="E50" s="11">
        <v>0</v>
      </c>
      <c r="F50" s="11">
        <f t="shared" si="2"/>
        <v>0</v>
      </c>
    </row>
    <row r="51" spans="1:6" x14ac:dyDescent="0.3">
      <c r="A51" s="3" t="s">
        <v>68</v>
      </c>
      <c r="B51" s="13"/>
      <c r="C51" s="87"/>
      <c r="D51" s="87"/>
      <c r="E51" s="88"/>
      <c r="F51" s="15">
        <f>SUBTOTAL(9,F45:F50)</f>
        <v>0</v>
      </c>
    </row>
    <row r="52" spans="1:6" x14ac:dyDescent="0.3">
      <c r="A52" s="2" t="s">
        <v>69</v>
      </c>
      <c r="B52" s="3" t="s">
        <v>70</v>
      </c>
      <c r="C52" s="89"/>
      <c r="D52" s="87"/>
      <c r="E52" s="90"/>
      <c r="F52" s="90"/>
    </row>
    <row r="53" spans="1:6" ht="28" x14ac:dyDescent="0.3">
      <c r="A53" s="92" t="s">
        <v>71</v>
      </c>
      <c r="B53" s="86" t="s">
        <v>200</v>
      </c>
      <c r="C53" s="92" t="s">
        <v>99</v>
      </c>
      <c r="D53" s="48">
        <v>1</v>
      </c>
      <c r="E53" s="11">
        <v>0</v>
      </c>
      <c r="F53" s="11">
        <f t="shared" ref="F53:F59" si="3">PRODUCT(D53:E53)</f>
        <v>0</v>
      </c>
    </row>
    <row r="54" spans="1:6" ht="28" x14ac:dyDescent="0.3">
      <c r="A54" s="92" t="s">
        <v>72</v>
      </c>
      <c r="B54" s="86" t="s">
        <v>174</v>
      </c>
      <c r="C54" s="92" t="s">
        <v>99</v>
      </c>
      <c r="D54" s="48">
        <v>1</v>
      </c>
      <c r="E54" s="11">
        <v>0</v>
      </c>
      <c r="F54" s="11">
        <f t="shared" si="3"/>
        <v>0</v>
      </c>
    </row>
    <row r="55" spans="1:6" ht="56" x14ac:dyDescent="0.3">
      <c r="A55" s="92" t="s">
        <v>74</v>
      </c>
      <c r="B55" s="20" t="s">
        <v>143</v>
      </c>
      <c r="C55" s="7" t="s">
        <v>99</v>
      </c>
      <c r="D55" s="48">
        <v>1</v>
      </c>
      <c r="E55" s="11">
        <v>0</v>
      </c>
      <c r="F55" s="11">
        <f t="shared" si="3"/>
        <v>0</v>
      </c>
    </row>
    <row r="56" spans="1:6" ht="70" x14ac:dyDescent="0.3">
      <c r="A56" s="92" t="s">
        <v>76</v>
      </c>
      <c r="B56" s="20" t="s">
        <v>207</v>
      </c>
      <c r="C56" s="7" t="s">
        <v>73</v>
      </c>
      <c r="D56" s="48">
        <v>4</v>
      </c>
      <c r="E56" s="11">
        <v>0</v>
      </c>
      <c r="F56" s="11">
        <f t="shared" si="3"/>
        <v>0</v>
      </c>
    </row>
    <row r="57" spans="1:6" ht="28" x14ac:dyDescent="0.3">
      <c r="A57" s="92" t="s">
        <v>78</v>
      </c>
      <c r="B57" s="93" t="s">
        <v>204</v>
      </c>
      <c r="C57" s="92" t="s">
        <v>73</v>
      </c>
      <c r="D57" s="48">
        <v>2</v>
      </c>
      <c r="E57" s="11">
        <v>0</v>
      </c>
      <c r="F57" s="11">
        <f t="shared" si="3"/>
        <v>0</v>
      </c>
    </row>
    <row r="58" spans="1:6" ht="42" x14ac:dyDescent="0.3">
      <c r="A58" s="92" t="s">
        <v>201</v>
      </c>
      <c r="B58" s="86" t="s">
        <v>203</v>
      </c>
      <c r="C58" s="92" t="s">
        <v>99</v>
      </c>
      <c r="D58" s="48">
        <v>1</v>
      </c>
      <c r="E58" s="11">
        <v>0</v>
      </c>
      <c r="F58" s="11">
        <f t="shared" si="3"/>
        <v>0</v>
      </c>
    </row>
    <row r="59" spans="1:6" ht="28" x14ac:dyDescent="0.3">
      <c r="A59" s="92" t="s">
        <v>202</v>
      </c>
      <c r="B59" s="20" t="s">
        <v>205</v>
      </c>
      <c r="C59" s="7" t="s">
        <v>73</v>
      </c>
      <c r="D59" s="48">
        <v>1</v>
      </c>
      <c r="E59" s="11">
        <v>0</v>
      </c>
      <c r="F59" s="11">
        <f t="shared" si="3"/>
        <v>0</v>
      </c>
    </row>
    <row r="60" spans="1:6" x14ac:dyDescent="0.3">
      <c r="A60" s="3" t="s">
        <v>81</v>
      </c>
      <c r="B60" s="13"/>
      <c r="C60" s="87"/>
      <c r="D60" s="87"/>
      <c r="E60" s="88"/>
      <c r="F60" s="15">
        <f>SUBTOTAL(9,F53:F59)</f>
        <v>0</v>
      </c>
    </row>
    <row r="61" spans="1:6" x14ac:dyDescent="0.3">
      <c r="A61" s="2" t="s">
        <v>82</v>
      </c>
      <c r="B61" s="3" t="s">
        <v>83</v>
      </c>
      <c r="C61" s="89"/>
      <c r="D61" s="87"/>
      <c r="E61" s="90"/>
      <c r="F61" s="90"/>
    </row>
    <row r="62" spans="1:6" ht="56" x14ac:dyDescent="0.3">
      <c r="A62" s="7" t="s">
        <v>84</v>
      </c>
      <c r="B62" s="12" t="s">
        <v>206</v>
      </c>
      <c r="C62" s="7" t="s">
        <v>73</v>
      </c>
      <c r="D62" s="10">
        <v>4</v>
      </c>
      <c r="E62" s="11">
        <v>0</v>
      </c>
      <c r="F62" s="11">
        <f>PRODUCT(D62:E62)</f>
        <v>0</v>
      </c>
    </row>
    <row r="63" spans="1:6" x14ac:dyDescent="0.3">
      <c r="A63" s="94"/>
      <c r="B63" s="22" t="s">
        <v>85</v>
      </c>
      <c r="C63" s="89"/>
      <c r="D63" s="87"/>
      <c r="E63" s="88"/>
      <c r="F63" s="15">
        <f>SUBTOTAL(9,F62)</f>
        <v>0</v>
      </c>
    </row>
    <row r="64" spans="1:6" x14ac:dyDescent="0.3">
      <c r="A64" s="23" t="s">
        <v>450</v>
      </c>
      <c r="B64" s="24"/>
      <c r="C64" s="24"/>
      <c r="D64" s="24"/>
      <c r="E64" s="24"/>
      <c r="F64" s="25">
        <f>SUM(F16,F51,F43,F33,F60,F63)</f>
        <v>0</v>
      </c>
    </row>
    <row r="65" spans="1:6" x14ac:dyDescent="0.3">
      <c r="A65" s="23" t="s">
        <v>473</v>
      </c>
      <c r="B65" s="24"/>
      <c r="C65" s="24"/>
      <c r="D65" s="24"/>
      <c r="E65" s="24"/>
      <c r="F65" s="25">
        <f>PRODUCT(F64,8)</f>
        <v>0</v>
      </c>
    </row>
    <row r="67" spans="1:6" x14ac:dyDescent="0.3">
      <c r="A67" s="27" t="s">
        <v>477</v>
      </c>
      <c r="B67" s="28"/>
      <c r="C67" s="28"/>
      <c r="D67" s="28"/>
      <c r="E67" s="28"/>
      <c r="F67" s="28"/>
    </row>
    <row r="69" spans="1:6" x14ac:dyDescent="0.3">
      <c r="A69" s="2" t="s">
        <v>165</v>
      </c>
      <c r="B69" s="3" t="s">
        <v>166</v>
      </c>
      <c r="C69" s="13"/>
      <c r="D69" s="13"/>
      <c r="E69" s="13"/>
      <c r="F69" s="42"/>
    </row>
    <row r="70" spans="1:6" x14ac:dyDescent="0.3">
      <c r="A70" s="2" t="s">
        <v>0</v>
      </c>
      <c r="B70" s="3" t="s">
        <v>1</v>
      </c>
      <c r="C70" s="89"/>
      <c r="D70" s="87"/>
      <c r="E70" s="90"/>
      <c r="F70" s="88"/>
    </row>
    <row r="71" spans="1:6" ht="98" x14ac:dyDescent="0.3">
      <c r="A71" s="7" t="s">
        <v>2</v>
      </c>
      <c r="B71" s="8" t="s">
        <v>3</v>
      </c>
      <c r="C71" s="9" t="s">
        <v>4</v>
      </c>
      <c r="D71" s="10">
        <v>70</v>
      </c>
      <c r="E71" s="11">
        <v>0</v>
      </c>
      <c r="F71" s="11">
        <f t="shared" ref="F71:F74" si="4">PRODUCT(D71:E71)</f>
        <v>0</v>
      </c>
    </row>
    <row r="72" spans="1:6" ht="56" x14ac:dyDescent="0.3">
      <c r="A72" s="7" t="s">
        <v>5</v>
      </c>
      <c r="B72" s="12" t="s">
        <v>6</v>
      </c>
      <c r="C72" s="7" t="s">
        <v>7</v>
      </c>
      <c r="D72" s="10">
        <v>18.579999999999998</v>
      </c>
      <c r="E72" s="11">
        <v>0</v>
      </c>
      <c r="F72" s="11">
        <f t="shared" si="4"/>
        <v>0</v>
      </c>
    </row>
    <row r="73" spans="1:6" ht="42" x14ac:dyDescent="0.3">
      <c r="A73" s="7" t="s">
        <v>8</v>
      </c>
      <c r="B73" s="12" t="s">
        <v>9</v>
      </c>
      <c r="C73" s="7" t="s">
        <v>7</v>
      </c>
      <c r="D73" s="10">
        <v>4.8600000000000003</v>
      </c>
      <c r="E73" s="11">
        <v>0</v>
      </c>
      <c r="F73" s="11">
        <f t="shared" si="4"/>
        <v>0</v>
      </c>
    </row>
    <row r="74" spans="1:6" ht="84" x14ac:dyDescent="0.3">
      <c r="A74" s="7" t="s">
        <v>10</v>
      </c>
      <c r="B74" s="8" t="s">
        <v>11</v>
      </c>
      <c r="C74" s="7" t="s">
        <v>7</v>
      </c>
      <c r="D74" s="10">
        <v>6.5</v>
      </c>
      <c r="E74" s="11">
        <v>0</v>
      </c>
      <c r="F74" s="11">
        <f t="shared" si="4"/>
        <v>0</v>
      </c>
    </row>
    <row r="75" spans="1:6" x14ac:dyDescent="0.3">
      <c r="A75" s="3" t="s">
        <v>12</v>
      </c>
      <c r="B75" s="13"/>
      <c r="C75" s="87"/>
      <c r="D75" s="87"/>
      <c r="E75" s="88"/>
      <c r="F75" s="15">
        <f>SUBTOTAL(9,F71:F74)</f>
        <v>0</v>
      </c>
    </row>
    <row r="76" spans="1:6" x14ac:dyDescent="0.3">
      <c r="A76" s="2" t="s">
        <v>13</v>
      </c>
      <c r="B76" s="3" t="s">
        <v>14</v>
      </c>
      <c r="C76" s="89"/>
      <c r="D76" s="87"/>
      <c r="E76" s="90"/>
      <c r="F76" s="90"/>
    </row>
    <row r="77" spans="1:6" ht="42" x14ac:dyDescent="0.3">
      <c r="A77" s="7" t="s">
        <v>15</v>
      </c>
      <c r="B77" s="12" t="s">
        <v>119</v>
      </c>
      <c r="C77" s="7" t="s">
        <v>7</v>
      </c>
      <c r="D77" s="10">
        <v>0.71</v>
      </c>
      <c r="E77" s="11">
        <v>0</v>
      </c>
      <c r="F77" s="11">
        <f t="shared" ref="F77:F90" si="5">PRODUCT(D77:E77)</f>
        <v>0</v>
      </c>
    </row>
    <row r="78" spans="1:6" ht="28" x14ac:dyDescent="0.3">
      <c r="A78" s="7" t="s">
        <v>16</v>
      </c>
      <c r="B78" s="12" t="s">
        <v>118</v>
      </c>
      <c r="C78" s="7" t="s">
        <v>7</v>
      </c>
      <c r="D78" s="10">
        <v>1.44</v>
      </c>
      <c r="E78" s="11">
        <v>0</v>
      </c>
      <c r="F78" s="11">
        <f t="shared" si="5"/>
        <v>0</v>
      </c>
    </row>
    <row r="79" spans="1:6" ht="42" x14ac:dyDescent="0.3">
      <c r="A79" s="7" t="s">
        <v>17</v>
      </c>
      <c r="B79" s="12" t="s">
        <v>157</v>
      </c>
      <c r="C79" s="7" t="s">
        <v>7</v>
      </c>
      <c r="D79" s="10">
        <v>0.42</v>
      </c>
      <c r="E79" s="11">
        <v>0</v>
      </c>
      <c r="F79" s="11">
        <f t="shared" si="5"/>
        <v>0</v>
      </c>
    </row>
    <row r="80" spans="1:6" ht="42" x14ac:dyDescent="0.3">
      <c r="A80" s="7" t="s">
        <v>18</v>
      </c>
      <c r="B80" s="12" t="s">
        <v>19</v>
      </c>
      <c r="C80" s="7" t="s">
        <v>7</v>
      </c>
      <c r="D80" s="10">
        <v>0.72</v>
      </c>
      <c r="E80" s="11">
        <v>0</v>
      </c>
      <c r="F80" s="11">
        <f t="shared" si="5"/>
        <v>0</v>
      </c>
    </row>
    <row r="81" spans="1:6" ht="28" x14ac:dyDescent="0.3">
      <c r="A81" s="7" t="s">
        <v>20</v>
      </c>
      <c r="B81" s="12" t="s">
        <v>21</v>
      </c>
      <c r="C81" s="7" t="s">
        <v>7</v>
      </c>
      <c r="D81" s="10">
        <v>6.98</v>
      </c>
      <c r="E81" s="11">
        <v>0</v>
      </c>
      <c r="F81" s="11">
        <f t="shared" si="5"/>
        <v>0</v>
      </c>
    </row>
    <row r="82" spans="1:6" ht="42" x14ac:dyDescent="0.3">
      <c r="A82" s="7" t="s">
        <v>22</v>
      </c>
      <c r="B82" s="12" t="s">
        <v>156</v>
      </c>
      <c r="C82" s="7" t="s">
        <v>7</v>
      </c>
      <c r="D82" s="10">
        <v>0.54</v>
      </c>
      <c r="E82" s="11">
        <v>0</v>
      </c>
      <c r="F82" s="11">
        <f t="shared" si="5"/>
        <v>0</v>
      </c>
    </row>
    <row r="83" spans="1:6" ht="42" x14ac:dyDescent="0.3">
      <c r="A83" s="7" t="s">
        <v>24</v>
      </c>
      <c r="B83" s="12" t="s">
        <v>25</v>
      </c>
      <c r="C83" s="7" t="s">
        <v>7</v>
      </c>
      <c r="D83" s="10">
        <v>0.28999999999999998</v>
      </c>
      <c r="E83" s="11">
        <v>0</v>
      </c>
      <c r="F83" s="11">
        <f t="shared" si="5"/>
        <v>0</v>
      </c>
    </row>
    <row r="84" spans="1:6" ht="28" x14ac:dyDescent="0.3">
      <c r="A84" s="7" t="s">
        <v>26</v>
      </c>
      <c r="B84" s="12" t="s">
        <v>27</v>
      </c>
      <c r="C84" s="7" t="s">
        <v>7</v>
      </c>
      <c r="D84" s="10">
        <v>3.53</v>
      </c>
      <c r="E84" s="11">
        <v>0</v>
      </c>
      <c r="F84" s="11">
        <f t="shared" si="5"/>
        <v>0</v>
      </c>
    </row>
    <row r="85" spans="1:6" ht="16.5" x14ac:dyDescent="0.3">
      <c r="A85" s="7" t="s">
        <v>28</v>
      </c>
      <c r="B85" s="12" t="s">
        <v>29</v>
      </c>
      <c r="C85" s="7" t="s">
        <v>7</v>
      </c>
      <c r="D85" s="10">
        <v>1.2</v>
      </c>
      <c r="E85" s="11">
        <v>0</v>
      </c>
      <c r="F85" s="11">
        <f t="shared" si="5"/>
        <v>0</v>
      </c>
    </row>
    <row r="86" spans="1:6" ht="28" x14ac:dyDescent="0.3">
      <c r="A86" s="7" t="s">
        <v>30</v>
      </c>
      <c r="B86" s="12" t="s">
        <v>31</v>
      </c>
      <c r="C86" s="7" t="s">
        <v>4</v>
      </c>
      <c r="D86" s="10">
        <v>41.2</v>
      </c>
      <c r="E86" s="11">
        <v>0</v>
      </c>
      <c r="F86" s="11">
        <f t="shared" si="5"/>
        <v>0</v>
      </c>
    </row>
    <row r="87" spans="1:6" ht="42" x14ac:dyDescent="0.3">
      <c r="A87" s="7" t="s">
        <v>32</v>
      </c>
      <c r="B87" s="12" t="s">
        <v>155</v>
      </c>
      <c r="C87" s="7" t="s">
        <v>7</v>
      </c>
      <c r="D87" s="10">
        <v>0.33</v>
      </c>
      <c r="E87" s="11">
        <v>0</v>
      </c>
      <c r="F87" s="11">
        <f t="shared" si="5"/>
        <v>0</v>
      </c>
    </row>
    <row r="88" spans="1:6" ht="28" x14ac:dyDescent="0.3">
      <c r="A88" s="7" t="s">
        <v>33</v>
      </c>
      <c r="B88" s="12" t="s">
        <v>34</v>
      </c>
      <c r="C88" s="7" t="s">
        <v>7</v>
      </c>
      <c r="D88" s="10">
        <v>2.98</v>
      </c>
      <c r="E88" s="11">
        <v>0</v>
      </c>
      <c r="F88" s="11">
        <f t="shared" si="5"/>
        <v>0</v>
      </c>
    </row>
    <row r="89" spans="1:6" ht="28" x14ac:dyDescent="0.3">
      <c r="A89" s="7" t="s">
        <v>35</v>
      </c>
      <c r="B89" s="12" t="s">
        <v>124</v>
      </c>
      <c r="C89" s="7" t="s">
        <v>7</v>
      </c>
      <c r="D89" s="10">
        <v>7.0000000000000007E-2</v>
      </c>
      <c r="E89" s="11">
        <v>0</v>
      </c>
      <c r="F89" s="11">
        <f t="shared" si="5"/>
        <v>0</v>
      </c>
    </row>
    <row r="90" spans="1:6" ht="42" x14ac:dyDescent="0.3">
      <c r="A90" s="7" t="s">
        <v>36</v>
      </c>
      <c r="B90" s="12" t="s">
        <v>37</v>
      </c>
      <c r="C90" s="7" t="s">
        <v>7</v>
      </c>
      <c r="D90" s="10">
        <v>0.98</v>
      </c>
      <c r="E90" s="11">
        <v>0</v>
      </c>
      <c r="F90" s="11">
        <f t="shared" si="5"/>
        <v>0</v>
      </c>
    </row>
    <row r="91" spans="1:6" x14ac:dyDescent="0.3">
      <c r="A91" s="3" t="s">
        <v>38</v>
      </c>
      <c r="B91" s="13"/>
      <c r="C91" s="87"/>
      <c r="D91" s="87"/>
      <c r="E91" s="88"/>
      <c r="F91" s="15">
        <f>SUBTOTAL(9,F77:F90)</f>
        <v>0</v>
      </c>
    </row>
    <row r="92" spans="1:6" x14ac:dyDescent="0.3">
      <c r="A92" s="2" t="s">
        <v>39</v>
      </c>
      <c r="B92" s="3" t="s">
        <v>208</v>
      </c>
      <c r="C92" s="89"/>
      <c r="D92" s="87"/>
      <c r="E92" s="90"/>
      <c r="F92" s="90"/>
    </row>
    <row r="93" spans="1:6" ht="56" x14ac:dyDescent="0.3">
      <c r="A93" s="7" t="s">
        <v>41</v>
      </c>
      <c r="B93" s="12" t="s">
        <v>42</v>
      </c>
      <c r="C93" s="7" t="s">
        <v>7</v>
      </c>
      <c r="D93" s="10">
        <v>9.41</v>
      </c>
      <c r="E93" s="11">
        <v>0</v>
      </c>
      <c r="F93" s="11">
        <f t="shared" ref="F93:F100" si="6">PRODUCT(D93:E93)</f>
        <v>0</v>
      </c>
    </row>
    <row r="94" spans="1:6" ht="28" x14ac:dyDescent="0.3">
      <c r="A94" s="7" t="s">
        <v>43</v>
      </c>
      <c r="B94" s="12" t="s">
        <v>128</v>
      </c>
      <c r="C94" s="7" t="s">
        <v>7</v>
      </c>
      <c r="D94" s="10">
        <v>0.77</v>
      </c>
      <c r="E94" s="11">
        <v>0</v>
      </c>
      <c r="F94" s="11">
        <f t="shared" si="6"/>
        <v>0</v>
      </c>
    </row>
    <row r="95" spans="1:6" ht="28" x14ac:dyDescent="0.3">
      <c r="A95" s="7" t="s">
        <v>44</v>
      </c>
      <c r="B95" s="12" t="s">
        <v>129</v>
      </c>
      <c r="C95" s="7" t="s">
        <v>7</v>
      </c>
      <c r="D95" s="10">
        <v>0.41</v>
      </c>
      <c r="E95" s="11">
        <v>0</v>
      </c>
      <c r="F95" s="11">
        <f t="shared" si="6"/>
        <v>0</v>
      </c>
    </row>
    <row r="96" spans="1:6" ht="42" x14ac:dyDescent="0.3">
      <c r="A96" s="7" t="s">
        <v>45</v>
      </c>
      <c r="B96" s="12" t="s">
        <v>130</v>
      </c>
      <c r="C96" s="7" t="s">
        <v>7</v>
      </c>
      <c r="D96" s="10">
        <v>0.44880000000000003</v>
      </c>
      <c r="E96" s="11">
        <v>0</v>
      </c>
      <c r="F96" s="11">
        <f t="shared" si="6"/>
        <v>0</v>
      </c>
    </row>
    <row r="97" spans="1:6" ht="42" x14ac:dyDescent="0.3">
      <c r="A97" s="7" t="s">
        <v>46</v>
      </c>
      <c r="B97" s="12" t="s">
        <v>47</v>
      </c>
      <c r="C97" s="7" t="s">
        <v>4</v>
      </c>
      <c r="D97" s="10">
        <v>24.801400000000001</v>
      </c>
      <c r="E97" s="11">
        <v>0</v>
      </c>
      <c r="F97" s="11">
        <f t="shared" si="6"/>
        <v>0</v>
      </c>
    </row>
    <row r="98" spans="1:6" ht="56" x14ac:dyDescent="0.3">
      <c r="A98" s="7" t="s">
        <v>48</v>
      </c>
      <c r="B98" s="12" t="s">
        <v>49</v>
      </c>
      <c r="C98" s="7" t="s">
        <v>4</v>
      </c>
      <c r="D98" s="10">
        <v>52.86</v>
      </c>
      <c r="E98" s="11">
        <v>0</v>
      </c>
      <c r="F98" s="11">
        <f t="shared" si="6"/>
        <v>0</v>
      </c>
    </row>
    <row r="99" spans="1:6" ht="28" x14ac:dyDescent="0.3">
      <c r="A99" s="7" t="s">
        <v>192</v>
      </c>
      <c r="B99" s="12" t="s">
        <v>190</v>
      </c>
      <c r="C99" s="7" t="s">
        <v>4</v>
      </c>
      <c r="D99" s="10">
        <v>13.698600000000001</v>
      </c>
      <c r="E99" s="11">
        <v>0</v>
      </c>
      <c r="F99" s="11">
        <f t="shared" si="6"/>
        <v>0</v>
      </c>
    </row>
    <row r="100" spans="1:6" ht="28" x14ac:dyDescent="0.3">
      <c r="A100" s="7" t="s">
        <v>193</v>
      </c>
      <c r="B100" s="12" t="s">
        <v>191</v>
      </c>
      <c r="C100" s="7" t="s">
        <v>4</v>
      </c>
      <c r="D100" s="10">
        <v>2.5499999999999998</v>
      </c>
      <c r="E100" s="11">
        <v>0</v>
      </c>
      <c r="F100" s="11">
        <f t="shared" si="6"/>
        <v>0</v>
      </c>
    </row>
    <row r="101" spans="1:6" x14ac:dyDescent="0.3">
      <c r="A101" s="3" t="s">
        <v>50</v>
      </c>
      <c r="B101" s="13"/>
      <c r="C101" s="13"/>
      <c r="D101" s="13"/>
      <c r="E101" s="88"/>
      <c r="F101" s="15">
        <f>SUBTOTAL(9,F93:F100)</f>
        <v>0</v>
      </c>
    </row>
    <row r="102" spans="1:6" x14ac:dyDescent="0.3">
      <c r="A102" s="2" t="s">
        <v>51</v>
      </c>
      <c r="B102" s="3" t="s">
        <v>52</v>
      </c>
      <c r="C102" s="89"/>
      <c r="D102" s="87"/>
      <c r="E102" s="90"/>
      <c r="F102" s="90"/>
    </row>
    <row r="103" spans="1:6" ht="42" x14ac:dyDescent="0.3">
      <c r="A103" s="91" t="s">
        <v>53</v>
      </c>
      <c r="B103" s="86" t="s">
        <v>54</v>
      </c>
      <c r="C103" s="91" t="s">
        <v>55</v>
      </c>
      <c r="D103" s="10">
        <v>6.118750000000002E-2</v>
      </c>
      <c r="E103" s="11">
        <v>0</v>
      </c>
      <c r="F103" s="11">
        <f t="shared" ref="F103:F108" si="7">PRODUCT(D103:E103)</f>
        <v>0</v>
      </c>
    </row>
    <row r="104" spans="1:6" ht="42" x14ac:dyDescent="0.3">
      <c r="A104" s="91" t="s">
        <v>56</v>
      </c>
      <c r="B104" s="86" t="s">
        <v>57</v>
      </c>
      <c r="C104" s="91" t="s">
        <v>55</v>
      </c>
      <c r="D104" s="10">
        <v>6.3E-2</v>
      </c>
      <c r="E104" s="11">
        <v>0</v>
      </c>
      <c r="F104" s="11">
        <f t="shared" si="7"/>
        <v>0</v>
      </c>
    </row>
    <row r="105" spans="1:6" ht="28" x14ac:dyDescent="0.3">
      <c r="A105" s="91" t="s">
        <v>58</v>
      </c>
      <c r="B105" s="86" t="s">
        <v>59</v>
      </c>
      <c r="C105" s="91" t="s">
        <v>60</v>
      </c>
      <c r="D105" s="10">
        <v>17.517500000000002</v>
      </c>
      <c r="E105" s="11">
        <v>0</v>
      </c>
      <c r="F105" s="11">
        <f t="shared" si="7"/>
        <v>0</v>
      </c>
    </row>
    <row r="106" spans="1:6" ht="56" x14ac:dyDescent="0.3">
      <c r="A106" s="91" t="s">
        <v>61</v>
      </c>
      <c r="B106" s="86" t="s">
        <v>62</v>
      </c>
      <c r="C106" s="91" t="s">
        <v>63</v>
      </c>
      <c r="D106" s="10">
        <v>18.515000000000001</v>
      </c>
      <c r="E106" s="11">
        <v>0</v>
      </c>
      <c r="F106" s="11">
        <f t="shared" si="7"/>
        <v>0</v>
      </c>
    </row>
    <row r="107" spans="1:6" ht="28" x14ac:dyDescent="0.3">
      <c r="A107" s="91" t="s">
        <v>64</v>
      </c>
      <c r="B107" s="86" t="s">
        <v>65</v>
      </c>
      <c r="C107" s="91" t="s">
        <v>63</v>
      </c>
      <c r="D107" s="10">
        <v>5</v>
      </c>
      <c r="E107" s="11">
        <v>0</v>
      </c>
      <c r="F107" s="11">
        <f t="shared" si="7"/>
        <v>0</v>
      </c>
    </row>
    <row r="108" spans="1:6" ht="28" x14ac:dyDescent="0.3">
      <c r="A108" s="91" t="s">
        <v>66</v>
      </c>
      <c r="B108" s="86" t="s">
        <v>67</v>
      </c>
      <c r="C108" s="91" t="s">
        <v>63</v>
      </c>
      <c r="D108" s="10">
        <v>3</v>
      </c>
      <c r="E108" s="11">
        <v>0</v>
      </c>
      <c r="F108" s="11">
        <f t="shared" si="7"/>
        <v>0</v>
      </c>
    </row>
    <row r="109" spans="1:6" x14ac:dyDescent="0.3">
      <c r="A109" s="3" t="s">
        <v>68</v>
      </c>
      <c r="B109" s="13"/>
      <c r="C109" s="87"/>
      <c r="D109" s="87"/>
      <c r="E109" s="88"/>
      <c r="F109" s="15">
        <f>SUBTOTAL(9,F103:F108)</f>
        <v>0</v>
      </c>
    </row>
    <row r="110" spans="1:6" x14ac:dyDescent="0.3">
      <c r="A110" s="2" t="s">
        <v>69</v>
      </c>
      <c r="B110" s="3" t="s">
        <v>70</v>
      </c>
      <c r="C110" s="89"/>
      <c r="D110" s="87"/>
      <c r="E110" s="90"/>
      <c r="F110" s="90"/>
    </row>
    <row r="111" spans="1:6" ht="56" x14ac:dyDescent="0.3">
      <c r="A111" s="92" t="s">
        <v>71</v>
      </c>
      <c r="B111" s="86" t="s">
        <v>143</v>
      </c>
      <c r="C111" s="92" t="s">
        <v>63</v>
      </c>
      <c r="D111" s="10">
        <v>6</v>
      </c>
      <c r="E111" s="11">
        <v>0</v>
      </c>
      <c r="F111" s="11">
        <f t="shared" ref="F111:F115" si="8">PRODUCT(D111:E111)</f>
        <v>0</v>
      </c>
    </row>
    <row r="112" spans="1:6" ht="70" x14ac:dyDescent="0.3">
      <c r="A112" s="92" t="s">
        <v>72</v>
      </c>
      <c r="B112" s="86" t="s">
        <v>145</v>
      </c>
      <c r="C112" s="92" t="s">
        <v>75</v>
      </c>
      <c r="D112" s="10">
        <v>1</v>
      </c>
      <c r="E112" s="11">
        <v>0</v>
      </c>
      <c r="F112" s="11">
        <f t="shared" si="8"/>
        <v>0</v>
      </c>
    </row>
    <row r="113" spans="1:6" ht="56" x14ac:dyDescent="0.3">
      <c r="A113" s="92" t="s">
        <v>74</v>
      </c>
      <c r="B113" s="86" t="s">
        <v>77</v>
      </c>
      <c r="C113" s="92" t="s">
        <v>73</v>
      </c>
      <c r="D113" s="10">
        <v>2</v>
      </c>
      <c r="E113" s="11">
        <v>0</v>
      </c>
      <c r="F113" s="11">
        <f t="shared" si="8"/>
        <v>0</v>
      </c>
    </row>
    <row r="114" spans="1:6" ht="140" x14ac:dyDescent="0.3">
      <c r="A114" s="92" t="s">
        <v>76</v>
      </c>
      <c r="B114" s="93" t="s">
        <v>79</v>
      </c>
      <c r="C114" s="92" t="s">
        <v>99</v>
      </c>
      <c r="D114" s="10">
        <v>1</v>
      </c>
      <c r="E114" s="11">
        <v>0</v>
      </c>
      <c r="F114" s="11">
        <f t="shared" si="8"/>
        <v>0</v>
      </c>
    </row>
    <row r="115" spans="1:6" ht="42" x14ac:dyDescent="0.3">
      <c r="A115" s="92" t="s">
        <v>78</v>
      </c>
      <c r="B115" s="20" t="s">
        <v>80</v>
      </c>
      <c r="C115" s="7" t="s">
        <v>99</v>
      </c>
      <c r="D115" s="10">
        <v>1</v>
      </c>
      <c r="E115" s="11">
        <v>0</v>
      </c>
      <c r="F115" s="11">
        <f t="shared" si="8"/>
        <v>0</v>
      </c>
    </row>
    <row r="116" spans="1:6" x14ac:dyDescent="0.3">
      <c r="A116" s="3" t="s">
        <v>81</v>
      </c>
      <c r="B116" s="13"/>
      <c r="C116" s="87"/>
      <c r="D116" s="87"/>
      <c r="E116" s="88"/>
      <c r="F116" s="15">
        <f>SUBTOTAL(9,F111:F115)</f>
        <v>0</v>
      </c>
    </row>
    <row r="117" spans="1:6" x14ac:dyDescent="0.3">
      <c r="A117" s="2" t="s">
        <v>82</v>
      </c>
      <c r="B117" s="3" t="s">
        <v>83</v>
      </c>
      <c r="C117" s="89"/>
      <c r="D117" s="87"/>
      <c r="E117" s="90"/>
      <c r="F117" s="90"/>
    </row>
    <row r="118" spans="1:6" ht="56" x14ac:dyDescent="0.3">
      <c r="A118" s="7" t="s">
        <v>84</v>
      </c>
      <c r="B118" s="12" t="s">
        <v>148</v>
      </c>
      <c r="C118" s="7" t="s">
        <v>73</v>
      </c>
      <c r="D118" s="10">
        <v>2</v>
      </c>
      <c r="E118" s="11">
        <v>0</v>
      </c>
      <c r="F118" s="11">
        <f t="shared" ref="F118" si="9">PRODUCT(D118:E118)</f>
        <v>0</v>
      </c>
    </row>
    <row r="119" spans="1:6" x14ac:dyDescent="0.3">
      <c r="A119" s="94"/>
      <c r="B119" s="22" t="s">
        <v>85</v>
      </c>
      <c r="C119" s="89"/>
      <c r="D119" s="87"/>
      <c r="E119" s="88"/>
      <c r="F119" s="15">
        <f>SUBTOTAL(9,F118)</f>
        <v>0</v>
      </c>
    </row>
    <row r="120" spans="1:6" x14ac:dyDescent="0.3">
      <c r="A120" s="2" t="s">
        <v>86</v>
      </c>
      <c r="B120" s="3" t="s">
        <v>87</v>
      </c>
      <c r="C120" s="89"/>
      <c r="D120" s="87"/>
      <c r="E120" s="90"/>
      <c r="F120" s="90"/>
    </row>
    <row r="121" spans="1:6" ht="56" x14ac:dyDescent="0.3">
      <c r="A121" s="91" t="s">
        <v>88</v>
      </c>
      <c r="B121" s="86" t="s">
        <v>89</v>
      </c>
      <c r="C121" s="92" t="s">
        <v>4</v>
      </c>
      <c r="D121" s="10">
        <v>50.98</v>
      </c>
      <c r="E121" s="11">
        <v>0</v>
      </c>
      <c r="F121" s="11">
        <f t="shared" ref="F121:F125" si="10">PRODUCT(D121:E121)</f>
        <v>0</v>
      </c>
    </row>
    <row r="122" spans="1:6" ht="56" x14ac:dyDescent="0.3">
      <c r="A122" s="91" t="s">
        <v>90</v>
      </c>
      <c r="B122" s="86" t="s">
        <v>91</v>
      </c>
      <c r="C122" s="92" t="s">
        <v>4</v>
      </c>
      <c r="D122" s="10">
        <v>23.15</v>
      </c>
      <c r="E122" s="11">
        <v>0</v>
      </c>
      <c r="F122" s="11">
        <f t="shared" si="10"/>
        <v>0</v>
      </c>
    </row>
    <row r="123" spans="1:6" ht="42" x14ac:dyDescent="0.3">
      <c r="A123" s="91" t="s">
        <v>92</v>
      </c>
      <c r="B123" s="86" t="s">
        <v>93</v>
      </c>
      <c r="C123" s="92" t="s">
        <v>4</v>
      </c>
      <c r="D123" s="10">
        <v>2.42</v>
      </c>
      <c r="E123" s="11">
        <v>0</v>
      </c>
      <c r="F123" s="11">
        <f t="shared" si="10"/>
        <v>0</v>
      </c>
    </row>
    <row r="124" spans="1:6" ht="42" x14ac:dyDescent="0.3">
      <c r="A124" s="91" t="s">
        <v>94</v>
      </c>
      <c r="B124" s="86" t="s">
        <v>95</v>
      </c>
      <c r="C124" s="91" t="s">
        <v>4</v>
      </c>
      <c r="D124" s="10">
        <v>3.3600000000000003</v>
      </c>
      <c r="E124" s="11">
        <v>0</v>
      </c>
      <c r="F124" s="11">
        <f t="shared" si="10"/>
        <v>0</v>
      </c>
    </row>
    <row r="125" spans="1:6" ht="42" x14ac:dyDescent="0.3">
      <c r="A125" s="91" t="s">
        <v>96</v>
      </c>
      <c r="B125" s="12" t="s">
        <v>97</v>
      </c>
      <c r="C125" s="7" t="s">
        <v>99</v>
      </c>
      <c r="D125" s="10">
        <v>1</v>
      </c>
      <c r="E125" s="11">
        <v>0</v>
      </c>
      <c r="F125" s="11">
        <f t="shared" si="10"/>
        <v>0</v>
      </c>
    </row>
    <row r="126" spans="1:6" x14ac:dyDescent="0.3">
      <c r="A126" s="3" t="s">
        <v>98</v>
      </c>
      <c r="B126" s="22"/>
      <c r="C126" s="89"/>
      <c r="D126" s="87"/>
      <c r="E126" s="88"/>
      <c r="F126" s="15">
        <f>SUBTOTAL(9,F121:F125)</f>
        <v>0</v>
      </c>
    </row>
    <row r="127" spans="1:6" x14ac:dyDescent="0.3">
      <c r="A127" s="116" t="s">
        <v>474</v>
      </c>
      <c r="B127" s="117"/>
      <c r="C127" s="117"/>
      <c r="D127" s="117"/>
      <c r="E127" s="119"/>
      <c r="F127" s="25">
        <f>SUM(F126,F119,F116,F109,F101,F91,F75)</f>
        <v>0</v>
      </c>
    </row>
    <row r="128" spans="1:6" x14ac:dyDescent="0.3">
      <c r="A128" s="116" t="s">
        <v>475</v>
      </c>
      <c r="B128" s="117"/>
      <c r="C128" s="117"/>
      <c r="D128" s="117"/>
      <c r="E128" s="119"/>
      <c r="F128" s="25">
        <f>PRODUCT(F127,4)</f>
        <v>0</v>
      </c>
    </row>
    <row r="130" spans="1:6" x14ac:dyDescent="0.3">
      <c r="A130" s="27" t="s">
        <v>478</v>
      </c>
      <c r="B130" s="97"/>
      <c r="C130" s="97"/>
      <c r="D130" s="121"/>
      <c r="E130" s="97"/>
      <c r="F130" s="97"/>
    </row>
    <row r="131" spans="1:6" x14ac:dyDescent="0.3">
      <c r="D131" s="135"/>
    </row>
    <row r="132" spans="1:6" x14ac:dyDescent="0.3">
      <c r="A132" s="2" t="s">
        <v>0</v>
      </c>
      <c r="B132" s="3" t="s">
        <v>1</v>
      </c>
      <c r="C132" s="89"/>
      <c r="D132" s="89"/>
      <c r="E132" s="90"/>
      <c r="F132" s="88"/>
    </row>
    <row r="133" spans="1:6" ht="98" x14ac:dyDescent="0.3">
      <c r="A133" s="7" t="s">
        <v>2</v>
      </c>
      <c r="B133" s="8" t="s">
        <v>3</v>
      </c>
      <c r="C133" s="9" t="s">
        <v>4</v>
      </c>
      <c r="D133" s="10">
        <v>148.84</v>
      </c>
      <c r="E133" s="11">
        <v>0</v>
      </c>
      <c r="F133" s="11">
        <f t="shared" ref="F133:F135" si="11">PRODUCT(D133:E133)</f>
        <v>0</v>
      </c>
    </row>
    <row r="134" spans="1:6" ht="42" x14ac:dyDescent="0.3">
      <c r="A134" s="7" t="s">
        <v>5</v>
      </c>
      <c r="B134" s="8" t="s">
        <v>362</v>
      </c>
      <c r="C134" s="7" t="s">
        <v>7</v>
      </c>
      <c r="D134" s="10">
        <v>16.5</v>
      </c>
      <c r="E134" s="11">
        <v>0</v>
      </c>
      <c r="F134" s="11">
        <f t="shared" si="11"/>
        <v>0</v>
      </c>
    </row>
    <row r="135" spans="1:6" ht="16.5" x14ac:dyDescent="0.3">
      <c r="A135" s="7" t="s">
        <v>8</v>
      </c>
      <c r="B135" s="8" t="s">
        <v>175</v>
      </c>
      <c r="C135" s="7" t="s">
        <v>7</v>
      </c>
      <c r="D135" s="10">
        <v>20.172000000000001</v>
      </c>
      <c r="E135" s="11">
        <v>0</v>
      </c>
      <c r="F135" s="11">
        <f t="shared" si="11"/>
        <v>0</v>
      </c>
    </row>
    <row r="136" spans="1:6" x14ac:dyDescent="0.3">
      <c r="A136" s="3" t="s">
        <v>12</v>
      </c>
      <c r="B136" s="13"/>
      <c r="C136" s="87"/>
      <c r="D136" s="89"/>
      <c r="E136" s="88"/>
      <c r="F136" s="15">
        <f>SUBTOTAL(9,F133:F135)</f>
        <v>0</v>
      </c>
    </row>
    <row r="137" spans="1:6" x14ac:dyDescent="0.3">
      <c r="A137" s="2" t="s">
        <v>13</v>
      </c>
      <c r="B137" s="3" t="s">
        <v>363</v>
      </c>
      <c r="C137" s="89"/>
      <c r="D137" s="89"/>
      <c r="E137" s="90"/>
      <c r="F137" s="90"/>
    </row>
    <row r="138" spans="1:6" ht="42" x14ac:dyDescent="0.3">
      <c r="A138" s="7" t="s">
        <v>15</v>
      </c>
      <c r="B138" s="12" t="s">
        <v>364</v>
      </c>
      <c r="C138" s="7" t="s">
        <v>7</v>
      </c>
      <c r="D138" s="10">
        <v>1.65</v>
      </c>
      <c r="E138" s="11">
        <v>0</v>
      </c>
      <c r="F138" s="11">
        <f t="shared" ref="F138:F139" si="12">PRODUCT(D138:E138)</f>
        <v>0</v>
      </c>
    </row>
    <row r="139" spans="1:6" ht="42" x14ac:dyDescent="0.3">
      <c r="A139" s="7" t="s">
        <v>16</v>
      </c>
      <c r="B139" s="12" t="s">
        <v>365</v>
      </c>
      <c r="C139" s="7" t="s">
        <v>7</v>
      </c>
      <c r="D139" s="10">
        <v>26.4</v>
      </c>
      <c r="E139" s="11">
        <v>0</v>
      </c>
      <c r="F139" s="11">
        <f t="shared" si="12"/>
        <v>0</v>
      </c>
    </row>
    <row r="140" spans="1:6" ht="56" x14ac:dyDescent="0.3">
      <c r="A140" s="7" t="s">
        <v>17</v>
      </c>
      <c r="B140" s="12" t="s">
        <v>400</v>
      </c>
      <c r="C140" s="7" t="s">
        <v>7</v>
      </c>
      <c r="D140" s="10">
        <v>2.7</v>
      </c>
      <c r="E140" s="11">
        <v>0</v>
      </c>
      <c r="F140" s="11">
        <f>PRODUCT(D140:E140)</f>
        <v>0</v>
      </c>
    </row>
    <row r="141" spans="1:6" ht="56" x14ac:dyDescent="0.3">
      <c r="A141" s="7" t="s">
        <v>18</v>
      </c>
      <c r="B141" s="12" t="s">
        <v>401</v>
      </c>
      <c r="C141" s="7" t="s">
        <v>7</v>
      </c>
      <c r="D141" s="10">
        <v>1.98</v>
      </c>
      <c r="E141" s="11">
        <v>0</v>
      </c>
      <c r="F141" s="11">
        <f>PRODUCT(D141:E141)</f>
        <v>0</v>
      </c>
    </row>
    <row r="142" spans="1:6" ht="56" x14ac:dyDescent="0.3">
      <c r="A142" s="7" t="s">
        <v>20</v>
      </c>
      <c r="B142" s="12" t="s">
        <v>402</v>
      </c>
      <c r="C142" s="7" t="s">
        <v>7</v>
      </c>
      <c r="D142" s="10">
        <v>8.1180000000000003</v>
      </c>
      <c r="E142" s="11">
        <v>0</v>
      </c>
      <c r="F142" s="11">
        <f t="shared" ref="F142" si="13">PRODUCT(D142:E142)</f>
        <v>0</v>
      </c>
    </row>
    <row r="143" spans="1:6" ht="42" x14ac:dyDescent="0.3">
      <c r="A143" s="7" t="s">
        <v>22</v>
      </c>
      <c r="B143" s="12" t="s">
        <v>371</v>
      </c>
      <c r="C143" s="7" t="s">
        <v>7</v>
      </c>
      <c r="D143" s="10">
        <v>6.6</v>
      </c>
      <c r="E143" s="11">
        <v>0</v>
      </c>
      <c r="F143" s="11">
        <f>PRODUCT(D143:E143)</f>
        <v>0</v>
      </c>
    </row>
    <row r="144" spans="1:6" ht="56" x14ac:dyDescent="0.3">
      <c r="A144" s="7" t="s">
        <v>24</v>
      </c>
      <c r="B144" s="12" t="s">
        <v>372</v>
      </c>
      <c r="C144" s="7" t="s">
        <v>7</v>
      </c>
      <c r="D144" s="10">
        <v>1.98</v>
      </c>
      <c r="E144" s="11">
        <v>0</v>
      </c>
      <c r="F144" s="11">
        <f>PRODUCT(D144:E144)</f>
        <v>0</v>
      </c>
    </row>
    <row r="145" spans="1:6" ht="56" x14ac:dyDescent="0.3">
      <c r="A145" s="7" t="s">
        <v>26</v>
      </c>
      <c r="B145" s="12" t="s">
        <v>366</v>
      </c>
      <c r="C145" s="7" t="s">
        <v>7</v>
      </c>
      <c r="D145" s="10">
        <v>24.31</v>
      </c>
      <c r="E145" s="11">
        <v>0</v>
      </c>
      <c r="F145" s="11">
        <f>PRODUCT(D145:E145)</f>
        <v>0</v>
      </c>
    </row>
    <row r="146" spans="1:6" ht="42" x14ac:dyDescent="0.3">
      <c r="A146" s="7" t="s">
        <v>28</v>
      </c>
      <c r="B146" s="12" t="s">
        <v>367</v>
      </c>
      <c r="C146" s="7" t="s">
        <v>7</v>
      </c>
      <c r="D146" s="10">
        <v>1.4279999999999999</v>
      </c>
      <c r="E146" s="11">
        <v>0</v>
      </c>
      <c r="F146" s="11">
        <f>PRODUCT(D146:E146)</f>
        <v>0</v>
      </c>
    </row>
    <row r="147" spans="1:6" ht="56" x14ac:dyDescent="0.3">
      <c r="A147" s="7" t="s">
        <v>30</v>
      </c>
      <c r="B147" s="12" t="s">
        <v>368</v>
      </c>
      <c r="C147" s="7" t="s">
        <v>7</v>
      </c>
      <c r="D147" s="10">
        <v>1.9800000000000002</v>
      </c>
      <c r="E147" s="11">
        <v>0</v>
      </c>
      <c r="F147" s="11">
        <f>PRODUCT(D147:E147)</f>
        <v>0</v>
      </c>
    </row>
    <row r="148" spans="1:6" ht="56" x14ac:dyDescent="0.3">
      <c r="A148" s="7" t="s">
        <v>32</v>
      </c>
      <c r="B148" s="12" t="s">
        <v>369</v>
      </c>
      <c r="C148" s="7" t="s">
        <v>176</v>
      </c>
      <c r="D148" s="10">
        <v>5.0519999999999996</v>
      </c>
      <c r="E148" s="11">
        <v>0</v>
      </c>
      <c r="F148" s="11">
        <f t="shared" ref="F148:F150" si="14">PRODUCT(D148:E148)</f>
        <v>0</v>
      </c>
    </row>
    <row r="149" spans="1:6" ht="56" x14ac:dyDescent="0.3">
      <c r="A149" s="7" t="s">
        <v>33</v>
      </c>
      <c r="B149" s="12" t="s">
        <v>370</v>
      </c>
      <c r="C149" s="7" t="s">
        <v>7</v>
      </c>
      <c r="D149" s="10">
        <v>0.82500000000000007</v>
      </c>
      <c r="E149" s="11">
        <v>0</v>
      </c>
      <c r="F149" s="11">
        <f t="shared" si="14"/>
        <v>0</v>
      </c>
    </row>
    <row r="150" spans="1:6" ht="56" x14ac:dyDescent="0.3">
      <c r="A150" s="7" t="s">
        <v>35</v>
      </c>
      <c r="B150" s="12" t="s">
        <v>390</v>
      </c>
      <c r="C150" s="7" t="s">
        <v>7</v>
      </c>
      <c r="D150" s="10">
        <f>0.864*5</f>
        <v>4.32</v>
      </c>
      <c r="E150" s="11">
        <v>0</v>
      </c>
      <c r="F150" s="11">
        <f t="shared" si="14"/>
        <v>0</v>
      </c>
    </row>
    <row r="151" spans="1:6" x14ac:dyDescent="0.3">
      <c r="A151" s="3" t="s">
        <v>399</v>
      </c>
      <c r="B151" s="13"/>
      <c r="C151" s="13"/>
      <c r="D151" s="60"/>
      <c r="E151" s="136"/>
      <c r="F151" s="15">
        <f>SUBTOTAL(9,F138:F150)</f>
        <v>0</v>
      </c>
    </row>
    <row r="152" spans="1:6" x14ac:dyDescent="0.3">
      <c r="A152" s="2" t="s">
        <v>39</v>
      </c>
      <c r="B152" s="3" t="s">
        <v>389</v>
      </c>
      <c r="C152" s="89"/>
      <c r="D152" s="89"/>
      <c r="E152" s="137"/>
      <c r="F152" s="90"/>
    </row>
    <row r="153" spans="1:6" ht="28" x14ac:dyDescent="0.3">
      <c r="A153" s="91" t="s">
        <v>41</v>
      </c>
      <c r="B153" s="86" t="s">
        <v>194</v>
      </c>
      <c r="C153" s="91" t="s">
        <v>55</v>
      </c>
      <c r="D153" s="10">
        <v>0.99750000000000005</v>
      </c>
      <c r="E153" s="11">
        <v>0</v>
      </c>
      <c r="F153" s="11">
        <f t="shared" ref="F153:F159" si="15">PRODUCT(D153:E153)</f>
        <v>0</v>
      </c>
    </row>
    <row r="154" spans="1:6" ht="28" x14ac:dyDescent="0.3">
      <c r="A154" s="91" t="s">
        <v>43</v>
      </c>
      <c r="B154" s="86" t="s">
        <v>195</v>
      </c>
      <c r="C154" s="91" t="s">
        <v>55</v>
      </c>
      <c r="D154" s="10">
        <v>0.30625000000000002</v>
      </c>
      <c r="E154" s="11">
        <v>0</v>
      </c>
      <c r="F154" s="11">
        <f t="shared" si="15"/>
        <v>0</v>
      </c>
    </row>
    <row r="155" spans="1:6" ht="28" x14ac:dyDescent="0.3">
      <c r="A155" s="91" t="s">
        <v>44</v>
      </c>
      <c r="B155" s="86" t="s">
        <v>196</v>
      </c>
      <c r="C155" s="91" t="s">
        <v>60</v>
      </c>
      <c r="D155" s="10">
        <v>103.55</v>
      </c>
      <c r="E155" s="11">
        <v>0</v>
      </c>
      <c r="F155" s="11">
        <f t="shared" si="15"/>
        <v>0</v>
      </c>
    </row>
    <row r="156" spans="1:6" ht="28" x14ac:dyDescent="0.3">
      <c r="A156" s="91" t="s">
        <v>45</v>
      </c>
      <c r="B156" s="86" t="s">
        <v>197</v>
      </c>
      <c r="C156" s="91" t="s">
        <v>55</v>
      </c>
      <c r="D156" s="10">
        <v>0.23394000000000001</v>
      </c>
      <c r="E156" s="11">
        <v>0</v>
      </c>
      <c r="F156" s="11">
        <f t="shared" si="15"/>
        <v>0</v>
      </c>
    </row>
    <row r="157" spans="1:6" ht="70" x14ac:dyDescent="0.3">
      <c r="A157" s="91" t="s">
        <v>46</v>
      </c>
      <c r="B157" s="86" t="s">
        <v>373</v>
      </c>
      <c r="C157" s="91" t="s">
        <v>60</v>
      </c>
      <c r="D157" s="10">
        <v>81.180000000000007</v>
      </c>
      <c r="E157" s="11">
        <v>0</v>
      </c>
      <c r="F157" s="11">
        <f t="shared" si="15"/>
        <v>0</v>
      </c>
    </row>
    <row r="158" spans="1:6" ht="28" x14ac:dyDescent="0.3">
      <c r="A158" s="91" t="s">
        <v>48</v>
      </c>
      <c r="B158" s="86" t="s">
        <v>375</v>
      </c>
      <c r="C158" s="91" t="s">
        <v>63</v>
      </c>
      <c r="D158" s="10">
        <v>21.8</v>
      </c>
      <c r="E158" s="11">
        <v>0</v>
      </c>
      <c r="F158" s="11">
        <f t="shared" si="15"/>
        <v>0</v>
      </c>
    </row>
    <row r="159" spans="1:6" ht="28" x14ac:dyDescent="0.3">
      <c r="A159" s="91" t="s">
        <v>192</v>
      </c>
      <c r="B159" s="86" t="s">
        <v>428</v>
      </c>
      <c r="C159" s="91" t="s">
        <v>63</v>
      </c>
      <c r="D159" s="10">
        <v>12</v>
      </c>
      <c r="E159" s="11">
        <v>0</v>
      </c>
      <c r="F159" s="11">
        <f t="shared" si="15"/>
        <v>0</v>
      </c>
    </row>
    <row r="160" spans="1:6" x14ac:dyDescent="0.3">
      <c r="A160" s="3" t="s">
        <v>398</v>
      </c>
      <c r="B160" s="13"/>
      <c r="C160" s="87"/>
      <c r="D160" s="89"/>
      <c r="E160" s="136"/>
      <c r="F160" s="15">
        <f>SUBTOTAL(9,F153:F159)</f>
        <v>0</v>
      </c>
    </row>
    <row r="161" spans="1:6" x14ac:dyDescent="0.3">
      <c r="A161" s="2" t="s">
        <v>51</v>
      </c>
      <c r="B161" s="3" t="s">
        <v>376</v>
      </c>
      <c r="C161" s="89"/>
      <c r="D161" s="89"/>
      <c r="E161" s="137"/>
      <c r="F161" s="90"/>
    </row>
    <row r="162" spans="1:6" ht="84" x14ac:dyDescent="0.3">
      <c r="A162" s="92" t="s">
        <v>53</v>
      </c>
      <c r="B162" s="86" t="s">
        <v>374</v>
      </c>
      <c r="C162" s="92" t="s">
        <v>99</v>
      </c>
      <c r="D162" s="48">
        <v>1</v>
      </c>
      <c r="E162" s="11">
        <v>0</v>
      </c>
      <c r="F162" s="11">
        <f>PRODUCT(D162:E162)</f>
        <v>0</v>
      </c>
    </row>
    <row r="163" spans="1:6" ht="98" x14ac:dyDescent="0.3">
      <c r="A163" s="92" t="s">
        <v>56</v>
      </c>
      <c r="B163" s="86" t="s">
        <v>377</v>
      </c>
      <c r="C163" s="92" t="s">
        <v>99</v>
      </c>
      <c r="D163" s="48">
        <v>1</v>
      </c>
      <c r="E163" s="11">
        <v>0</v>
      </c>
      <c r="F163" s="11">
        <f>PRODUCT(D163:E163)</f>
        <v>0</v>
      </c>
    </row>
    <row r="164" spans="1:6" x14ac:dyDescent="0.3">
      <c r="A164" s="3" t="s">
        <v>397</v>
      </c>
      <c r="B164" s="13"/>
      <c r="C164" s="87"/>
      <c r="D164" s="89"/>
      <c r="E164" s="136"/>
      <c r="F164" s="15">
        <f>SUBTOTAL(9,F162:F163)</f>
        <v>0</v>
      </c>
    </row>
    <row r="165" spans="1:6" x14ac:dyDescent="0.3">
      <c r="A165" s="2" t="s">
        <v>69</v>
      </c>
      <c r="B165" s="3" t="s">
        <v>379</v>
      </c>
      <c r="C165" s="89"/>
      <c r="D165" s="89"/>
      <c r="E165" s="137"/>
      <c r="F165" s="90"/>
    </row>
    <row r="166" spans="1:6" ht="56" x14ac:dyDescent="0.3">
      <c r="A166" s="7" t="s">
        <v>71</v>
      </c>
      <c r="B166" s="12" t="s">
        <v>378</v>
      </c>
      <c r="C166" s="7" t="s">
        <v>73</v>
      </c>
      <c r="D166" s="10">
        <v>5</v>
      </c>
      <c r="E166" s="11">
        <v>0</v>
      </c>
      <c r="F166" s="11">
        <f t="shared" ref="F166:F168" si="16">PRODUCT(D166:E166)</f>
        <v>0</v>
      </c>
    </row>
    <row r="167" spans="1:6" ht="42" x14ac:dyDescent="0.3">
      <c r="A167" s="7" t="s">
        <v>72</v>
      </c>
      <c r="B167" s="12" t="s">
        <v>380</v>
      </c>
      <c r="C167" s="7" t="s">
        <v>73</v>
      </c>
      <c r="D167" s="10">
        <v>4</v>
      </c>
      <c r="E167" s="11">
        <v>0</v>
      </c>
      <c r="F167" s="11">
        <f t="shared" si="16"/>
        <v>0</v>
      </c>
    </row>
    <row r="168" spans="1:6" ht="42" x14ac:dyDescent="0.3">
      <c r="A168" s="7" t="s">
        <v>74</v>
      </c>
      <c r="B168" s="12" t="s">
        <v>381</v>
      </c>
      <c r="C168" s="7" t="s">
        <v>73</v>
      </c>
      <c r="D168" s="10">
        <v>6</v>
      </c>
      <c r="E168" s="11">
        <v>0</v>
      </c>
      <c r="F168" s="11">
        <f t="shared" si="16"/>
        <v>0</v>
      </c>
    </row>
    <row r="169" spans="1:6" x14ac:dyDescent="0.3">
      <c r="A169" s="3" t="s">
        <v>396</v>
      </c>
      <c r="B169" s="22"/>
      <c r="C169" s="89"/>
      <c r="D169" s="89"/>
      <c r="E169" s="136"/>
      <c r="F169" s="15">
        <f>SUBTOTAL(9,F166:F168)</f>
        <v>0</v>
      </c>
    </row>
    <row r="170" spans="1:6" x14ac:dyDescent="0.3">
      <c r="A170" s="2" t="s">
        <v>82</v>
      </c>
      <c r="B170" s="3" t="s">
        <v>87</v>
      </c>
      <c r="C170" s="89"/>
      <c r="D170" s="89"/>
      <c r="E170" s="137"/>
      <c r="F170" s="90"/>
    </row>
    <row r="171" spans="1:6" ht="56" x14ac:dyDescent="0.3">
      <c r="A171" s="7" t="s">
        <v>84</v>
      </c>
      <c r="B171" s="12" t="s">
        <v>382</v>
      </c>
      <c r="C171" s="91" t="s">
        <v>60</v>
      </c>
      <c r="D171" s="10">
        <v>175.24</v>
      </c>
      <c r="E171" s="11">
        <v>0</v>
      </c>
      <c r="F171" s="11">
        <f t="shared" ref="F171:F175" si="17">PRODUCT(D171:E171)</f>
        <v>0</v>
      </c>
    </row>
    <row r="172" spans="1:6" ht="28" x14ac:dyDescent="0.3">
      <c r="A172" s="7" t="s">
        <v>391</v>
      </c>
      <c r="B172" s="12" t="s">
        <v>383</v>
      </c>
      <c r="C172" s="91" t="s">
        <v>60</v>
      </c>
      <c r="D172" s="10">
        <v>175.24</v>
      </c>
      <c r="E172" s="11">
        <v>0</v>
      </c>
      <c r="F172" s="11">
        <f t="shared" si="17"/>
        <v>0</v>
      </c>
    </row>
    <row r="173" spans="1:6" ht="16.5" x14ac:dyDescent="0.3">
      <c r="A173" s="7" t="s">
        <v>392</v>
      </c>
      <c r="B173" s="12" t="s">
        <v>384</v>
      </c>
      <c r="C173" s="91" t="s">
        <v>60</v>
      </c>
      <c r="D173" s="10">
        <v>19.8</v>
      </c>
      <c r="E173" s="11">
        <v>0</v>
      </c>
      <c r="F173" s="11">
        <f t="shared" si="17"/>
        <v>0</v>
      </c>
    </row>
    <row r="174" spans="1:6" ht="28" x14ac:dyDescent="0.3">
      <c r="A174" s="7" t="s">
        <v>393</v>
      </c>
      <c r="B174" s="12" t="s">
        <v>386</v>
      </c>
      <c r="C174" s="91" t="s">
        <v>60</v>
      </c>
      <c r="D174" s="10">
        <v>81.180000000000007</v>
      </c>
      <c r="E174" s="11">
        <v>0</v>
      </c>
      <c r="F174" s="11">
        <f t="shared" si="17"/>
        <v>0</v>
      </c>
    </row>
    <row r="175" spans="1:6" ht="28" x14ac:dyDescent="0.3">
      <c r="A175" s="7" t="s">
        <v>394</v>
      </c>
      <c r="B175" s="12" t="s">
        <v>385</v>
      </c>
      <c r="C175" s="91" t="s">
        <v>60</v>
      </c>
      <c r="D175" s="10">
        <v>33</v>
      </c>
      <c r="E175" s="11">
        <v>0</v>
      </c>
      <c r="F175" s="11">
        <f t="shared" si="17"/>
        <v>0</v>
      </c>
    </row>
    <row r="176" spans="1:6" x14ac:dyDescent="0.3">
      <c r="A176" s="94"/>
      <c r="B176" s="22" t="s">
        <v>85</v>
      </c>
      <c r="C176" s="89"/>
      <c r="D176" s="89"/>
      <c r="E176" s="136"/>
      <c r="F176" s="15">
        <f>SUBTOTAL(9,F171:F175)</f>
        <v>0</v>
      </c>
    </row>
    <row r="177" spans="1:8" x14ac:dyDescent="0.3">
      <c r="A177" s="2" t="s">
        <v>86</v>
      </c>
      <c r="B177" s="3" t="s">
        <v>388</v>
      </c>
      <c r="C177" s="89"/>
      <c r="D177" s="89"/>
      <c r="E177" s="137"/>
      <c r="F177" s="90"/>
    </row>
    <row r="178" spans="1:8" ht="112" x14ac:dyDescent="0.3">
      <c r="A178" s="7" t="s">
        <v>88</v>
      </c>
      <c r="B178" s="12" t="s">
        <v>387</v>
      </c>
      <c r="C178" s="7" t="s">
        <v>99</v>
      </c>
      <c r="D178" s="10">
        <v>1</v>
      </c>
      <c r="E178" s="11">
        <v>0</v>
      </c>
      <c r="F178" s="11">
        <f t="shared" ref="F178" si="18">PRODUCT(D178:E178)</f>
        <v>0</v>
      </c>
    </row>
    <row r="179" spans="1:8" x14ac:dyDescent="0.3">
      <c r="A179" s="3" t="s">
        <v>395</v>
      </c>
      <c r="B179" s="22"/>
      <c r="C179" s="89"/>
      <c r="D179" s="89"/>
      <c r="E179" s="88"/>
      <c r="F179" s="15">
        <f>SUBTOTAL(9,F178)</f>
        <v>0</v>
      </c>
    </row>
    <row r="180" spans="1:8" x14ac:dyDescent="0.3">
      <c r="A180" s="116" t="s">
        <v>403</v>
      </c>
      <c r="B180" s="117"/>
      <c r="C180" s="117"/>
      <c r="D180" s="118"/>
      <c r="E180" s="119"/>
      <c r="F180" s="25">
        <f>SUM(F136,F160,F151,F164,F169,F176,F179)</f>
        <v>0</v>
      </c>
      <c r="H180" s="132"/>
    </row>
    <row r="181" spans="1:8" x14ac:dyDescent="0.3">
      <c r="A181" s="116" t="s">
        <v>460</v>
      </c>
      <c r="B181" s="117"/>
      <c r="C181" s="117"/>
      <c r="D181" s="118"/>
      <c r="E181" s="119"/>
      <c r="F181" s="25">
        <f>PRODUCT(F180,4)</f>
        <v>0</v>
      </c>
    </row>
    <row r="182" spans="1:8" x14ac:dyDescent="0.3">
      <c r="A182" s="116" t="s">
        <v>494</v>
      </c>
      <c r="B182" s="117"/>
      <c r="C182" s="117"/>
      <c r="D182" s="118"/>
      <c r="E182" s="119"/>
      <c r="F182" s="25">
        <f>SUM(F8,F65,F128,F181)</f>
        <v>0</v>
      </c>
    </row>
  </sheetData>
  <printOptions horizontalCentered="1"/>
  <pageMargins left="0.70866141732283472" right="0.70866141732283472" top="0.59055118110236227" bottom="0.55118110236220474" header="0.31496062992125984" footer="0.31496062992125984"/>
  <pageSetup paperSize="9" scale="38" fitToHeight="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AE7D-BD66-4210-A6DF-632B9CC2ED94}">
  <sheetPr>
    <tabColor theme="3" tint="0.499984740745262"/>
    <pageSetUpPr fitToPage="1"/>
  </sheetPr>
  <dimension ref="A2:H182"/>
  <sheetViews>
    <sheetView showGridLines="0" tabSelected="1" view="pageBreakPreview" topLeftCell="A31" zoomScale="110" zoomScaleNormal="100" zoomScaleSheetLayoutView="110" workbookViewId="0">
      <selection activeCell="A3" sqref="A3"/>
    </sheetView>
  </sheetViews>
  <sheetFormatPr defaultColWidth="11.54296875" defaultRowHeight="14" x14ac:dyDescent="0.3"/>
  <cols>
    <col min="1" max="1" width="6.453125" style="139" bestFit="1" customWidth="1"/>
    <col min="2" max="2" width="41.81640625" style="139" customWidth="1"/>
    <col min="3" max="3" width="8.7265625" style="139" customWidth="1"/>
    <col min="4" max="4" width="8.1796875" style="139" bestFit="1" customWidth="1"/>
    <col min="5" max="5" width="12.453125" style="139" customWidth="1"/>
    <col min="6" max="6" width="13.453125" style="139" bestFit="1" customWidth="1"/>
    <col min="7" max="16384" width="11.54296875" style="139"/>
  </cols>
  <sheetData>
    <row r="2" spans="1:7" x14ac:dyDescent="0.3">
      <c r="A2" s="27" t="s">
        <v>496</v>
      </c>
      <c r="B2" s="28"/>
      <c r="C2" s="28"/>
      <c r="D2" s="28"/>
      <c r="E2" s="28"/>
      <c r="F2" s="28"/>
    </row>
    <row r="4" spans="1:7" x14ac:dyDescent="0.3">
      <c r="A4" s="31" t="s">
        <v>158</v>
      </c>
      <c r="B4" s="31" t="s">
        <v>159</v>
      </c>
      <c r="C4" s="32" t="s">
        <v>160</v>
      </c>
      <c r="D4" s="33" t="s">
        <v>161</v>
      </c>
      <c r="E4" s="34" t="s">
        <v>162</v>
      </c>
      <c r="F4" s="35" t="s">
        <v>163</v>
      </c>
    </row>
    <row r="5" spans="1:7" x14ac:dyDescent="0.3">
      <c r="A5" s="2" t="s">
        <v>165</v>
      </c>
      <c r="B5" s="3" t="s">
        <v>166</v>
      </c>
      <c r="C5" s="13"/>
      <c r="D5" s="13"/>
      <c r="E5" s="13"/>
      <c r="F5" s="42"/>
      <c r="G5" s="39"/>
    </row>
    <row r="6" spans="1:7" ht="42" x14ac:dyDescent="0.3">
      <c r="A6" s="10" t="s">
        <v>167</v>
      </c>
      <c r="B6" s="12" t="s">
        <v>172</v>
      </c>
      <c r="C6" s="7" t="s">
        <v>99</v>
      </c>
      <c r="D6" s="10">
        <v>3</v>
      </c>
      <c r="E6" s="11">
        <v>0</v>
      </c>
      <c r="F6" s="43">
        <f>PRODUCT(D6:E6)</f>
        <v>0</v>
      </c>
      <c r="G6" s="140"/>
    </row>
    <row r="7" spans="1:7" ht="42" x14ac:dyDescent="0.3">
      <c r="A7" s="10" t="s">
        <v>168</v>
      </c>
      <c r="B7" s="12" t="s">
        <v>169</v>
      </c>
      <c r="C7" s="7" t="s">
        <v>99</v>
      </c>
      <c r="D7" s="10">
        <v>3</v>
      </c>
      <c r="E7" s="11">
        <v>0</v>
      </c>
      <c r="F7" s="43">
        <f>PRODUCT(D7:E7)</f>
        <v>0</v>
      </c>
      <c r="G7" s="140"/>
    </row>
    <row r="8" spans="1:7" x14ac:dyDescent="0.3">
      <c r="A8" s="36" t="s">
        <v>170</v>
      </c>
      <c r="B8" s="3"/>
      <c r="C8" s="141"/>
      <c r="D8" s="141"/>
      <c r="E8" s="142"/>
      <c r="F8" s="44">
        <f>+SUM(F6:F7)</f>
        <v>0</v>
      </c>
      <c r="G8" s="41"/>
    </row>
    <row r="9" spans="1:7" x14ac:dyDescent="0.3">
      <c r="A9" s="122"/>
      <c r="B9" s="123"/>
      <c r="C9" s="143"/>
      <c r="D9" s="143"/>
      <c r="E9" s="143"/>
      <c r="F9" s="130"/>
      <c r="G9" s="41"/>
    </row>
    <row r="10" spans="1:7" x14ac:dyDescent="0.3">
      <c r="A10" s="144" t="s">
        <v>479</v>
      </c>
      <c r="B10" s="131"/>
      <c r="C10" s="131"/>
      <c r="D10" s="131"/>
      <c r="E10" s="131"/>
      <c r="F10" s="131"/>
      <c r="G10" s="41"/>
    </row>
    <row r="11" spans="1:7" x14ac:dyDescent="0.3">
      <c r="A11" s="122"/>
      <c r="B11" s="123"/>
      <c r="C11" s="143"/>
      <c r="D11" s="143"/>
      <c r="E11" s="143"/>
      <c r="F11" s="130"/>
      <c r="G11" s="41"/>
    </row>
    <row r="12" spans="1:7" x14ac:dyDescent="0.3">
      <c r="A12" s="2" t="s">
        <v>0</v>
      </c>
      <c r="B12" s="3" t="s">
        <v>1</v>
      </c>
      <c r="C12" s="145"/>
      <c r="D12" s="141"/>
      <c r="E12" s="146"/>
      <c r="F12" s="147"/>
    </row>
    <row r="13" spans="1:7" ht="98" x14ac:dyDescent="0.3">
      <c r="A13" s="7" t="s">
        <v>2</v>
      </c>
      <c r="B13" s="8" t="s">
        <v>3</v>
      </c>
      <c r="C13" s="9" t="s">
        <v>4</v>
      </c>
      <c r="D13" s="10">
        <v>140</v>
      </c>
      <c r="E13" s="11">
        <v>0</v>
      </c>
      <c r="F13" s="11">
        <f>PRODUCT(D13:E13)</f>
        <v>0</v>
      </c>
    </row>
    <row r="14" spans="1:7" ht="28" x14ac:dyDescent="0.3">
      <c r="A14" s="7" t="s">
        <v>5</v>
      </c>
      <c r="B14" s="8" t="s">
        <v>177</v>
      </c>
      <c r="C14" s="7" t="s">
        <v>7</v>
      </c>
      <c r="D14" s="10">
        <v>26.510000000000005</v>
      </c>
      <c r="E14" s="11">
        <v>0</v>
      </c>
      <c r="F14" s="11">
        <f>PRODUCT(D14:E14)</f>
        <v>0</v>
      </c>
    </row>
    <row r="15" spans="1:7" ht="16.5" x14ac:dyDescent="0.3">
      <c r="A15" s="7" t="s">
        <v>8</v>
      </c>
      <c r="B15" s="12" t="s">
        <v>175</v>
      </c>
      <c r="C15" s="7" t="s">
        <v>7</v>
      </c>
      <c r="D15" s="10">
        <v>8.1</v>
      </c>
      <c r="E15" s="11">
        <v>0</v>
      </c>
      <c r="F15" s="11">
        <f>PRODUCT(D15:E15)</f>
        <v>0</v>
      </c>
    </row>
    <row r="16" spans="1:7" x14ac:dyDescent="0.3">
      <c r="A16" s="3" t="s">
        <v>12</v>
      </c>
      <c r="B16" s="13"/>
      <c r="C16" s="141"/>
      <c r="D16" s="141"/>
      <c r="E16" s="147"/>
      <c r="F16" s="15">
        <f>SUBTOTAL(9,F13:F15)</f>
        <v>0</v>
      </c>
    </row>
    <row r="17" spans="1:6" x14ac:dyDescent="0.3">
      <c r="A17" s="2" t="s">
        <v>13</v>
      </c>
      <c r="B17" s="3" t="s">
        <v>14</v>
      </c>
      <c r="C17" s="145"/>
      <c r="D17" s="141"/>
      <c r="E17" s="146"/>
      <c r="F17" s="146"/>
    </row>
    <row r="18" spans="1:6" ht="28" x14ac:dyDescent="0.3">
      <c r="A18" s="7" t="s">
        <v>15</v>
      </c>
      <c r="B18" s="12" t="s">
        <v>463</v>
      </c>
      <c r="C18" s="7" t="s">
        <v>7</v>
      </c>
      <c r="D18" s="45">
        <v>0.52500000000000002</v>
      </c>
      <c r="E18" s="11">
        <v>0</v>
      </c>
      <c r="F18" s="11">
        <f t="shared" ref="F18:F32" si="0">PRODUCT(D18:E18)</f>
        <v>0</v>
      </c>
    </row>
    <row r="19" spans="1:6" ht="16.5" x14ac:dyDescent="0.3">
      <c r="A19" s="7" t="s">
        <v>16</v>
      </c>
      <c r="B19" s="12" t="s">
        <v>178</v>
      </c>
      <c r="C19" s="7" t="s">
        <v>7</v>
      </c>
      <c r="D19" s="10">
        <v>6.426000000000001</v>
      </c>
      <c r="E19" s="11">
        <v>0</v>
      </c>
      <c r="F19" s="11">
        <f t="shared" si="0"/>
        <v>0</v>
      </c>
    </row>
    <row r="20" spans="1:6" ht="28" x14ac:dyDescent="0.3">
      <c r="A20" s="7" t="s">
        <v>17</v>
      </c>
      <c r="B20" s="12" t="s">
        <v>179</v>
      </c>
      <c r="C20" s="7" t="s">
        <v>7</v>
      </c>
      <c r="D20" s="10">
        <v>5.1407999999999996</v>
      </c>
      <c r="E20" s="11">
        <v>0</v>
      </c>
      <c r="F20" s="11">
        <f t="shared" si="0"/>
        <v>0</v>
      </c>
    </row>
    <row r="21" spans="1:6" ht="28" x14ac:dyDescent="0.3">
      <c r="A21" s="7" t="s">
        <v>18</v>
      </c>
      <c r="B21" s="12" t="s">
        <v>464</v>
      </c>
      <c r="C21" s="7" t="s">
        <v>7</v>
      </c>
      <c r="D21" s="10">
        <v>0.3402</v>
      </c>
      <c r="E21" s="11">
        <v>0</v>
      </c>
      <c r="F21" s="11">
        <f t="shared" si="0"/>
        <v>0</v>
      </c>
    </row>
    <row r="22" spans="1:6" ht="28" x14ac:dyDescent="0.3">
      <c r="A22" s="7" t="s">
        <v>20</v>
      </c>
      <c r="B22" s="12" t="s">
        <v>465</v>
      </c>
      <c r="C22" s="7" t="s">
        <v>7</v>
      </c>
      <c r="D22" s="10">
        <v>0.65205000000000002</v>
      </c>
      <c r="E22" s="11">
        <v>0</v>
      </c>
      <c r="F22" s="11">
        <f t="shared" si="0"/>
        <v>0</v>
      </c>
    </row>
    <row r="23" spans="1:6" ht="42" x14ac:dyDescent="0.3">
      <c r="A23" s="7" t="s">
        <v>22</v>
      </c>
      <c r="B23" s="12" t="s">
        <v>180</v>
      </c>
      <c r="C23" s="7" t="s">
        <v>176</v>
      </c>
      <c r="D23" s="10">
        <v>46.41</v>
      </c>
      <c r="E23" s="11">
        <v>0</v>
      </c>
      <c r="F23" s="11">
        <f t="shared" si="0"/>
        <v>0</v>
      </c>
    </row>
    <row r="24" spans="1:6" ht="16.5" x14ac:dyDescent="0.3">
      <c r="A24" s="7" t="s">
        <v>24</v>
      </c>
      <c r="B24" s="12" t="s">
        <v>181</v>
      </c>
      <c r="C24" s="7" t="s">
        <v>176</v>
      </c>
      <c r="D24" s="10">
        <v>46.41</v>
      </c>
      <c r="E24" s="11">
        <v>0</v>
      </c>
      <c r="F24" s="11">
        <f t="shared" si="0"/>
        <v>0</v>
      </c>
    </row>
    <row r="25" spans="1:6" ht="16.5" x14ac:dyDescent="0.3">
      <c r="A25" s="7" t="s">
        <v>26</v>
      </c>
      <c r="B25" s="12" t="s">
        <v>175</v>
      </c>
      <c r="C25" s="7" t="s">
        <v>7</v>
      </c>
      <c r="D25" s="10">
        <v>8.1</v>
      </c>
      <c r="E25" s="11">
        <v>0</v>
      </c>
      <c r="F25" s="11">
        <f t="shared" si="0"/>
        <v>0</v>
      </c>
    </row>
    <row r="26" spans="1:6" x14ac:dyDescent="0.3">
      <c r="A26" s="7" t="s">
        <v>28</v>
      </c>
      <c r="B26" s="12" t="s">
        <v>182</v>
      </c>
      <c r="C26" s="7" t="s">
        <v>4</v>
      </c>
      <c r="D26" s="10">
        <v>28.35</v>
      </c>
      <c r="E26" s="11">
        <v>0</v>
      </c>
      <c r="F26" s="11">
        <f t="shared" si="0"/>
        <v>0</v>
      </c>
    </row>
    <row r="27" spans="1:6" ht="16.5" x14ac:dyDescent="0.3">
      <c r="A27" s="7" t="s">
        <v>30</v>
      </c>
      <c r="B27" s="12" t="s">
        <v>466</v>
      </c>
      <c r="C27" s="7" t="s">
        <v>7</v>
      </c>
      <c r="D27" s="10">
        <v>0.66727500000000006</v>
      </c>
      <c r="E27" s="11">
        <v>0</v>
      </c>
      <c r="F27" s="11">
        <f t="shared" si="0"/>
        <v>0</v>
      </c>
    </row>
    <row r="28" spans="1:6" ht="28" x14ac:dyDescent="0.3">
      <c r="A28" s="7" t="s">
        <v>32</v>
      </c>
      <c r="B28" s="12" t="s">
        <v>183</v>
      </c>
      <c r="C28" s="7" t="s">
        <v>7</v>
      </c>
      <c r="D28" s="10">
        <v>1.2600000000000002</v>
      </c>
      <c r="E28" s="11">
        <v>0</v>
      </c>
      <c r="F28" s="11">
        <f t="shared" si="0"/>
        <v>0</v>
      </c>
    </row>
    <row r="29" spans="1:6" ht="28" x14ac:dyDescent="0.3">
      <c r="A29" s="7" t="s">
        <v>33</v>
      </c>
      <c r="B29" s="12" t="s">
        <v>467</v>
      </c>
      <c r="C29" s="7" t="s">
        <v>7</v>
      </c>
      <c r="D29" s="10">
        <v>2.8350000000000004</v>
      </c>
      <c r="E29" s="11">
        <v>0</v>
      </c>
      <c r="F29" s="11">
        <f t="shared" si="0"/>
        <v>0</v>
      </c>
    </row>
    <row r="30" spans="1:6" ht="28" x14ac:dyDescent="0.3">
      <c r="A30" s="7" t="s">
        <v>35</v>
      </c>
      <c r="B30" s="12" t="s">
        <v>468</v>
      </c>
      <c r="C30" s="7" t="s">
        <v>7</v>
      </c>
      <c r="D30" s="10">
        <v>0.9408000000000003</v>
      </c>
      <c r="E30" s="11">
        <v>0</v>
      </c>
      <c r="F30" s="11">
        <f t="shared" si="0"/>
        <v>0</v>
      </c>
    </row>
    <row r="31" spans="1:6" ht="28" x14ac:dyDescent="0.3">
      <c r="A31" s="7" t="s">
        <v>36</v>
      </c>
      <c r="B31" s="12" t="s">
        <v>469</v>
      </c>
      <c r="C31" s="7" t="s">
        <v>7</v>
      </c>
      <c r="D31" s="10">
        <v>0.71400000000000019</v>
      </c>
      <c r="E31" s="11">
        <v>0</v>
      </c>
      <c r="F31" s="11">
        <f t="shared" si="0"/>
        <v>0</v>
      </c>
    </row>
    <row r="32" spans="1:6" ht="42" x14ac:dyDescent="0.3">
      <c r="A32" s="7" t="s">
        <v>185</v>
      </c>
      <c r="B32" s="12" t="s">
        <v>184</v>
      </c>
      <c r="C32" s="7" t="s">
        <v>99</v>
      </c>
      <c r="D32" s="10">
        <v>1</v>
      </c>
      <c r="E32" s="11">
        <v>0</v>
      </c>
      <c r="F32" s="11">
        <f t="shared" si="0"/>
        <v>0</v>
      </c>
    </row>
    <row r="33" spans="1:6" x14ac:dyDescent="0.3">
      <c r="A33" s="3" t="s">
        <v>38</v>
      </c>
      <c r="B33" s="13"/>
      <c r="C33" s="141"/>
      <c r="D33" s="141"/>
      <c r="E33" s="147"/>
      <c r="F33" s="15">
        <f>SUBTOTAL(9,F18:F32)</f>
        <v>0</v>
      </c>
    </row>
    <row r="34" spans="1:6" x14ac:dyDescent="0.3">
      <c r="A34" s="2" t="s">
        <v>39</v>
      </c>
      <c r="B34" s="3" t="s">
        <v>208</v>
      </c>
      <c r="C34" s="145"/>
      <c r="D34" s="141"/>
      <c r="E34" s="146"/>
      <c r="F34" s="146"/>
    </row>
    <row r="35" spans="1:6" ht="42" x14ac:dyDescent="0.3">
      <c r="A35" s="7" t="s">
        <v>41</v>
      </c>
      <c r="B35" s="12" t="s">
        <v>186</v>
      </c>
      <c r="C35" s="7" t="s">
        <v>7</v>
      </c>
      <c r="D35" s="10">
        <v>9.4972500000000011</v>
      </c>
      <c r="E35" s="11">
        <v>0</v>
      </c>
      <c r="F35" s="11">
        <f t="shared" ref="F35:F42" si="1">PRODUCT(D35:E35)</f>
        <v>0</v>
      </c>
    </row>
    <row r="36" spans="1:6" ht="28" x14ac:dyDescent="0.3">
      <c r="A36" s="7" t="s">
        <v>43</v>
      </c>
      <c r="B36" s="12" t="s">
        <v>470</v>
      </c>
      <c r="C36" s="7" t="s">
        <v>7</v>
      </c>
      <c r="D36" s="10">
        <v>0.47486249999999997</v>
      </c>
      <c r="E36" s="11">
        <v>0</v>
      </c>
      <c r="F36" s="11">
        <f t="shared" si="1"/>
        <v>0</v>
      </c>
    </row>
    <row r="37" spans="1:6" ht="16.5" x14ac:dyDescent="0.3">
      <c r="A37" s="7" t="s">
        <v>44</v>
      </c>
      <c r="B37" s="12" t="s">
        <v>471</v>
      </c>
      <c r="C37" s="7" t="s">
        <v>7</v>
      </c>
      <c r="D37" s="10">
        <v>0.61424999999999996</v>
      </c>
      <c r="E37" s="11">
        <v>0</v>
      </c>
      <c r="F37" s="11">
        <f t="shared" si="1"/>
        <v>0</v>
      </c>
    </row>
    <row r="38" spans="1:6" ht="28" x14ac:dyDescent="0.3">
      <c r="A38" s="7" t="s">
        <v>45</v>
      </c>
      <c r="B38" s="12" t="s">
        <v>472</v>
      </c>
      <c r="C38" s="7" t="s">
        <v>4</v>
      </c>
      <c r="D38" s="10">
        <v>16.842000000000002</v>
      </c>
      <c r="E38" s="11">
        <v>0</v>
      </c>
      <c r="F38" s="11">
        <f t="shared" si="1"/>
        <v>0</v>
      </c>
    </row>
    <row r="39" spans="1:6" ht="28" x14ac:dyDescent="0.3">
      <c r="A39" s="7" t="s">
        <v>46</v>
      </c>
      <c r="B39" s="12" t="s">
        <v>187</v>
      </c>
      <c r="C39" s="7" t="s">
        <v>73</v>
      </c>
      <c r="D39" s="10">
        <v>3</v>
      </c>
      <c r="E39" s="11">
        <v>0</v>
      </c>
      <c r="F39" s="11">
        <f t="shared" si="1"/>
        <v>0</v>
      </c>
    </row>
    <row r="40" spans="1:6" ht="28" x14ac:dyDescent="0.3">
      <c r="A40" s="7" t="s">
        <v>48</v>
      </c>
      <c r="B40" s="12" t="s">
        <v>188</v>
      </c>
      <c r="C40" s="7" t="s">
        <v>189</v>
      </c>
      <c r="D40" s="10">
        <v>18</v>
      </c>
      <c r="E40" s="11">
        <v>0</v>
      </c>
      <c r="F40" s="11">
        <f t="shared" si="1"/>
        <v>0</v>
      </c>
    </row>
    <row r="41" spans="1:6" ht="28" x14ac:dyDescent="0.3">
      <c r="A41" s="7" t="s">
        <v>192</v>
      </c>
      <c r="B41" s="12" t="s">
        <v>190</v>
      </c>
      <c r="C41" s="7" t="s">
        <v>4</v>
      </c>
      <c r="D41" s="10">
        <v>52.920000000000009</v>
      </c>
      <c r="E41" s="11">
        <v>0</v>
      </c>
      <c r="F41" s="11">
        <f t="shared" si="1"/>
        <v>0</v>
      </c>
    </row>
    <row r="42" spans="1:6" ht="28" x14ac:dyDescent="0.3">
      <c r="A42" s="7" t="s">
        <v>193</v>
      </c>
      <c r="B42" s="12" t="s">
        <v>191</v>
      </c>
      <c r="C42" s="7" t="s">
        <v>4</v>
      </c>
      <c r="D42" s="10">
        <v>9.4500000000000011</v>
      </c>
      <c r="E42" s="11">
        <v>0</v>
      </c>
      <c r="F42" s="11">
        <f t="shared" si="1"/>
        <v>0</v>
      </c>
    </row>
    <row r="43" spans="1:6" x14ac:dyDescent="0.3">
      <c r="A43" s="3" t="s">
        <v>50</v>
      </c>
      <c r="B43" s="13"/>
      <c r="C43" s="13"/>
      <c r="D43" s="13"/>
      <c r="E43" s="147"/>
      <c r="F43" s="15">
        <f>SUBTOTAL(9,F35:F42)</f>
        <v>0</v>
      </c>
    </row>
    <row r="44" spans="1:6" x14ac:dyDescent="0.3">
      <c r="A44" s="2" t="s">
        <v>51</v>
      </c>
      <c r="B44" s="3" t="s">
        <v>52</v>
      </c>
      <c r="C44" s="145"/>
      <c r="D44" s="141"/>
      <c r="E44" s="146"/>
      <c r="F44" s="146"/>
    </row>
    <row r="45" spans="1:6" ht="28" x14ac:dyDescent="0.3">
      <c r="A45" s="148" t="s">
        <v>53</v>
      </c>
      <c r="B45" s="149" t="s">
        <v>194</v>
      </c>
      <c r="C45" s="148" t="s">
        <v>55</v>
      </c>
      <c r="D45" s="10">
        <v>0.189</v>
      </c>
      <c r="E45" s="11">
        <v>0</v>
      </c>
      <c r="F45" s="11">
        <f t="shared" ref="F45:F50" si="2">PRODUCT(D45:E45)</f>
        <v>0</v>
      </c>
    </row>
    <row r="46" spans="1:6" ht="28" x14ac:dyDescent="0.3">
      <c r="A46" s="148" t="s">
        <v>56</v>
      </c>
      <c r="B46" s="149" t="s">
        <v>195</v>
      </c>
      <c r="C46" s="148" t="s">
        <v>55</v>
      </c>
      <c r="D46" s="10">
        <v>0.10500000000000002</v>
      </c>
      <c r="E46" s="11">
        <v>0</v>
      </c>
      <c r="F46" s="11">
        <f t="shared" si="2"/>
        <v>0</v>
      </c>
    </row>
    <row r="47" spans="1:6" ht="28" x14ac:dyDescent="0.3">
      <c r="A47" s="148" t="s">
        <v>58</v>
      </c>
      <c r="B47" s="149" t="s">
        <v>196</v>
      </c>
      <c r="C47" s="148" t="s">
        <v>60</v>
      </c>
      <c r="D47" s="10">
        <v>33.6</v>
      </c>
      <c r="E47" s="11">
        <v>0</v>
      </c>
      <c r="F47" s="11">
        <f t="shared" si="2"/>
        <v>0</v>
      </c>
    </row>
    <row r="48" spans="1:6" ht="28" x14ac:dyDescent="0.3">
      <c r="A48" s="148" t="s">
        <v>61</v>
      </c>
      <c r="B48" s="149" t="s">
        <v>197</v>
      </c>
      <c r="C48" s="148" t="s">
        <v>55</v>
      </c>
      <c r="D48" s="10">
        <v>0.10290000000000001</v>
      </c>
      <c r="E48" s="11">
        <v>0</v>
      </c>
      <c r="F48" s="11">
        <f t="shared" si="2"/>
        <v>0</v>
      </c>
    </row>
    <row r="49" spans="1:6" ht="38.25" customHeight="1" x14ac:dyDescent="0.3">
      <c r="A49" s="148" t="s">
        <v>64</v>
      </c>
      <c r="B49" s="149" t="s">
        <v>198</v>
      </c>
      <c r="C49" s="148" t="s">
        <v>63</v>
      </c>
      <c r="D49" s="10">
        <v>7.3500000000000005</v>
      </c>
      <c r="E49" s="11">
        <v>0</v>
      </c>
      <c r="F49" s="11">
        <f t="shared" si="2"/>
        <v>0</v>
      </c>
    </row>
    <row r="50" spans="1:6" ht="32.25" customHeight="1" x14ac:dyDescent="0.3">
      <c r="A50" s="148" t="s">
        <v>66</v>
      </c>
      <c r="B50" s="149" t="s">
        <v>199</v>
      </c>
      <c r="C50" s="148" t="s">
        <v>63</v>
      </c>
      <c r="D50" s="10">
        <v>5</v>
      </c>
      <c r="E50" s="11">
        <v>0</v>
      </c>
      <c r="F50" s="11">
        <f t="shared" si="2"/>
        <v>0</v>
      </c>
    </row>
    <row r="51" spans="1:6" x14ac:dyDescent="0.3">
      <c r="A51" s="3" t="s">
        <v>68</v>
      </c>
      <c r="B51" s="13"/>
      <c r="C51" s="141"/>
      <c r="D51" s="141"/>
      <c r="E51" s="147"/>
      <c r="F51" s="15">
        <f>SUBTOTAL(9,F45:F50)</f>
        <v>0</v>
      </c>
    </row>
    <row r="52" spans="1:6" x14ac:dyDescent="0.3">
      <c r="A52" s="2" t="s">
        <v>69</v>
      </c>
      <c r="B52" s="3" t="s">
        <v>70</v>
      </c>
      <c r="C52" s="145"/>
      <c r="D52" s="141"/>
      <c r="E52" s="146"/>
      <c r="F52" s="146"/>
    </row>
    <row r="53" spans="1:6" ht="28" x14ac:dyDescent="0.3">
      <c r="A53" s="150" t="s">
        <v>71</v>
      </c>
      <c r="B53" s="149" t="s">
        <v>200</v>
      </c>
      <c r="C53" s="150" t="s">
        <v>99</v>
      </c>
      <c r="D53" s="48">
        <v>1</v>
      </c>
      <c r="E53" s="11">
        <v>0</v>
      </c>
      <c r="F53" s="11">
        <f t="shared" ref="F53:F59" si="3">PRODUCT(D53:E53)</f>
        <v>0</v>
      </c>
    </row>
    <row r="54" spans="1:6" ht="28" x14ac:dyDescent="0.3">
      <c r="A54" s="150" t="s">
        <v>72</v>
      </c>
      <c r="B54" s="149" t="s">
        <v>174</v>
      </c>
      <c r="C54" s="150" t="s">
        <v>99</v>
      </c>
      <c r="D54" s="48">
        <v>1</v>
      </c>
      <c r="E54" s="11">
        <v>0</v>
      </c>
      <c r="F54" s="11">
        <f t="shared" si="3"/>
        <v>0</v>
      </c>
    </row>
    <row r="55" spans="1:6" ht="56" x14ac:dyDescent="0.3">
      <c r="A55" s="150" t="s">
        <v>74</v>
      </c>
      <c r="B55" s="20" t="s">
        <v>143</v>
      </c>
      <c r="C55" s="7" t="s">
        <v>99</v>
      </c>
      <c r="D55" s="48">
        <v>1</v>
      </c>
      <c r="E55" s="11">
        <v>0</v>
      </c>
      <c r="F55" s="11">
        <f t="shared" si="3"/>
        <v>0</v>
      </c>
    </row>
    <row r="56" spans="1:6" ht="70" x14ac:dyDescent="0.3">
      <c r="A56" s="150" t="s">
        <v>76</v>
      </c>
      <c r="B56" s="20" t="s">
        <v>207</v>
      </c>
      <c r="C56" s="7" t="s">
        <v>73</v>
      </c>
      <c r="D56" s="48">
        <v>4</v>
      </c>
      <c r="E56" s="11">
        <v>0</v>
      </c>
      <c r="F56" s="11">
        <f t="shared" si="3"/>
        <v>0</v>
      </c>
    </row>
    <row r="57" spans="1:6" ht="28" x14ac:dyDescent="0.3">
      <c r="A57" s="150" t="s">
        <v>78</v>
      </c>
      <c r="B57" s="151" t="s">
        <v>204</v>
      </c>
      <c r="C57" s="150" t="s">
        <v>73</v>
      </c>
      <c r="D57" s="48">
        <v>2</v>
      </c>
      <c r="E57" s="11">
        <v>0</v>
      </c>
      <c r="F57" s="11">
        <f t="shared" si="3"/>
        <v>0</v>
      </c>
    </row>
    <row r="58" spans="1:6" ht="42" x14ac:dyDescent="0.3">
      <c r="A58" s="150" t="s">
        <v>201</v>
      </c>
      <c r="B58" s="149" t="s">
        <v>203</v>
      </c>
      <c r="C58" s="150" t="s">
        <v>99</v>
      </c>
      <c r="D58" s="48">
        <v>1</v>
      </c>
      <c r="E58" s="11">
        <v>0</v>
      </c>
      <c r="F58" s="11">
        <f t="shared" si="3"/>
        <v>0</v>
      </c>
    </row>
    <row r="59" spans="1:6" ht="28" x14ac:dyDescent="0.3">
      <c r="A59" s="150" t="s">
        <v>202</v>
      </c>
      <c r="B59" s="20" t="s">
        <v>205</v>
      </c>
      <c r="C59" s="7" t="s">
        <v>73</v>
      </c>
      <c r="D59" s="48">
        <v>1</v>
      </c>
      <c r="E59" s="11">
        <v>0</v>
      </c>
      <c r="F59" s="11">
        <f t="shared" si="3"/>
        <v>0</v>
      </c>
    </row>
    <row r="60" spans="1:6" x14ac:dyDescent="0.3">
      <c r="A60" s="3" t="s">
        <v>81</v>
      </c>
      <c r="B60" s="13"/>
      <c r="C60" s="141"/>
      <c r="D60" s="141"/>
      <c r="E60" s="147"/>
      <c r="F60" s="15">
        <f>SUBTOTAL(9,F53:F59)</f>
        <v>0</v>
      </c>
    </row>
    <row r="61" spans="1:6" x14ac:dyDescent="0.3">
      <c r="A61" s="2" t="s">
        <v>82</v>
      </c>
      <c r="B61" s="3" t="s">
        <v>83</v>
      </c>
      <c r="C61" s="145"/>
      <c r="D61" s="141"/>
      <c r="E61" s="146"/>
      <c r="F61" s="146"/>
    </row>
    <row r="62" spans="1:6" ht="56" x14ac:dyDescent="0.3">
      <c r="A62" s="7" t="s">
        <v>84</v>
      </c>
      <c r="B62" s="12" t="s">
        <v>206</v>
      </c>
      <c r="C62" s="7" t="s">
        <v>73</v>
      </c>
      <c r="D62" s="10">
        <v>4</v>
      </c>
      <c r="E62" s="11">
        <v>0</v>
      </c>
      <c r="F62" s="11">
        <f>PRODUCT(D62:E62)</f>
        <v>0</v>
      </c>
    </row>
    <row r="63" spans="1:6" x14ac:dyDescent="0.3">
      <c r="A63" s="152"/>
      <c r="B63" s="22" t="s">
        <v>85</v>
      </c>
      <c r="C63" s="145"/>
      <c r="D63" s="141"/>
      <c r="E63" s="147"/>
      <c r="F63" s="15">
        <f>SUBTOTAL(9,F62)</f>
        <v>0</v>
      </c>
    </row>
    <row r="64" spans="1:6" x14ac:dyDescent="0.3">
      <c r="A64" s="23" t="s">
        <v>450</v>
      </c>
      <c r="B64" s="24"/>
      <c r="C64" s="24"/>
      <c r="D64" s="24"/>
      <c r="E64" s="24"/>
      <c r="F64" s="25">
        <f>SUM(F16,F51,F43,F33,F60,F63)</f>
        <v>0</v>
      </c>
    </row>
    <row r="65" spans="1:6" x14ac:dyDescent="0.3">
      <c r="A65" s="23" t="s">
        <v>480</v>
      </c>
      <c r="B65" s="24"/>
      <c r="C65" s="24"/>
      <c r="D65" s="24"/>
      <c r="E65" s="24"/>
      <c r="F65" s="25">
        <f>PRODUCT(F64,7)</f>
        <v>0</v>
      </c>
    </row>
    <row r="67" spans="1:6" x14ac:dyDescent="0.3">
      <c r="A67" s="144" t="s">
        <v>481</v>
      </c>
      <c r="B67" s="28"/>
      <c r="C67" s="28"/>
      <c r="D67" s="28"/>
      <c r="E67" s="28"/>
      <c r="F67" s="28"/>
    </row>
    <row r="69" spans="1:6" x14ac:dyDescent="0.3">
      <c r="A69" s="31" t="s">
        <v>158</v>
      </c>
      <c r="B69" s="31" t="s">
        <v>159</v>
      </c>
      <c r="C69" s="32" t="s">
        <v>160</v>
      </c>
      <c r="D69" s="33" t="s">
        <v>161</v>
      </c>
      <c r="E69" s="34" t="s">
        <v>162</v>
      </c>
      <c r="F69" s="35" t="s">
        <v>163</v>
      </c>
    </row>
    <row r="70" spans="1:6" x14ac:dyDescent="0.3">
      <c r="A70" s="2" t="s">
        <v>0</v>
      </c>
      <c r="B70" s="3" t="s">
        <v>1</v>
      </c>
      <c r="C70" s="145"/>
      <c r="D70" s="141"/>
      <c r="E70" s="146"/>
      <c r="F70" s="147"/>
    </row>
    <row r="71" spans="1:6" ht="98" x14ac:dyDescent="0.3">
      <c r="A71" s="7" t="s">
        <v>2</v>
      </c>
      <c r="B71" s="8" t="s">
        <v>3</v>
      </c>
      <c r="C71" s="9" t="s">
        <v>4</v>
      </c>
      <c r="D71" s="10">
        <v>70</v>
      </c>
      <c r="E71" s="11">
        <v>0</v>
      </c>
      <c r="F71" s="11">
        <f t="shared" ref="F71:F74" si="4">PRODUCT(D71:E71)</f>
        <v>0</v>
      </c>
    </row>
    <row r="72" spans="1:6" ht="56" x14ac:dyDescent="0.3">
      <c r="A72" s="7" t="s">
        <v>5</v>
      </c>
      <c r="B72" s="12" t="s">
        <v>6</v>
      </c>
      <c r="C72" s="7" t="s">
        <v>7</v>
      </c>
      <c r="D72" s="10">
        <v>18.579999999999998</v>
      </c>
      <c r="E72" s="11">
        <v>0</v>
      </c>
      <c r="F72" s="11">
        <f t="shared" si="4"/>
        <v>0</v>
      </c>
    </row>
    <row r="73" spans="1:6" ht="42" x14ac:dyDescent="0.3">
      <c r="A73" s="7" t="s">
        <v>8</v>
      </c>
      <c r="B73" s="12" t="s">
        <v>9</v>
      </c>
      <c r="C73" s="7" t="s">
        <v>7</v>
      </c>
      <c r="D73" s="10">
        <v>4.8600000000000003</v>
      </c>
      <c r="E73" s="11">
        <v>0</v>
      </c>
      <c r="F73" s="11">
        <f t="shared" si="4"/>
        <v>0</v>
      </c>
    </row>
    <row r="74" spans="1:6" ht="84" x14ac:dyDescent="0.3">
      <c r="A74" s="7" t="s">
        <v>10</v>
      </c>
      <c r="B74" s="8" t="s">
        <v>11</v>
      </c>
      <c r="C74" s="7" t="s">
        <v>7</v>
      </c>
      <c r="D74" s="10">
        <v>6.5</v>
      </c>
      <c r="E74" s="11">
        <v>0</v>
      </c>
      <c r="F74" s="11">
        <f t="shared" si="4"/>
        <v>0</v>
      </c>
    </row>
    <row r="75" spans="1:6" x14ac:dyDescent="0.3">
      <c r="A75" s="3" t="s">
        <v>12</v>
      </c>
      <c r="B75" s="13"/>
      <c r="C75" s="141"/>
      <c r="D75" s="141"/>
      <c r="E75" s="147"/>
      <c r="F75" s="15">
        <f>SUBTOTAL(9,F71:F74)</f>
        <v>0</v>
      </c>
    </row>
    <row r="76" spans="1:6" x14ac:dyDescent="0.3">
      <c r="A76" s="2" t="s">
        <v>13</v>
      </c>
      <c r="B76" s="3" t="s">
        <v>14</v>
      </c>
      <c r="C76" s="145"/>
      <c r="D76" s="141"/>
      <c r="E76" s="146"/>
      <c r="F76" s="146"/>
    </row>
    <row r="77" spans="1:6" ht="42" x14ac:dyDescent="0.3">
      <c r="A77" s="7" t="s">
        <v>15</v>
      </c>
      <c r="B77" s="12" t="s">
        <v>119</v>
      </c>
      <c r="C77" s="7" t="s">
        <v>7</v>
      </c>
      <c r="D77" s="10">
        <v>0.71</v>
      </c>
      <c r="E77" s="11">
        <v>0</v>
      </c>
      <c r="F77" s="11">
        <f t="shared" ref="F77:F90" si="5">PRODUCT(D77:E77)</f>
        <v>0</v>
      </c>
    </row>
    <row r="78" spans="1:6" ht="28" x14ac:dyDescent="0.3">
      <c r="A78" s="7" t="s">
        <v>16</v>
      </c>
      <c r="B78" s="12" t="s">
        <v>118</v>
      </c>
      <c r="C78" s="7" t="s">
        <v>7</v>
      </c>
      <c r="D78" s="10">
        <v>1.44</v>
      </c>
      <c r="E78" s="11">
        <v>0</v>
      </c>
      <c r="F78" s="11">
        <f t="shared" si="5"/>
        <v>0</v>
      </c>
    </row>
    <row r="79" spans="1:6" ht="42" x14ac:dyDescent="0.3">
      <c r="A79" s="7" t="s">
        <v>17</v>
      </c>
      <c r="B79" s="12" t="s">
        <v>157</v>
      </c>
      <c r="C79" s="7" t="s">
        <v>7</v>
      </c>
      <c r="D79" s="10">
        <v>0.42</v>
      </c>
      <c r="E79" s="11">
        <v>0</v>
      </c>
      <c r="F79" s="11">
        <f t="shared" si="5"/>
        <v>0</v>
      </c>
    </row>
    <row r="80" spans="1:6" ht="42" x14ac:dyDescent="0.3">
      <c r="A80" s="7" t="s">
        <v>18</v>
      </c>
      <c r="B80" s="12" t="s">
        <v>19</v>
      </c>
      <c r="C80" s="7" t="s">
        <v>7</v>
      </c>
      <c r="D80" s="10">
        <v>0.72</v>
      </c>
      <c r="E80" s="11">
        <v>0</v>
      </c>
      <c r="F80" s="11">
        <f t="shared" si="5"/>
        <v>0</v>
      </c>
    </row>
    <row r="81" spans="1:6" ht="28" x14ac:dyDescent="0.3">
      <c r="A81" s="7" t="s">
        <v>20</v>
      </c>
      <c r="B81" s="12" t="s">
        <v>21</v>
      </c>
      <c r="C81" s="7" t="s">
        <v>7</v>
      </c>
      <c r="D81" s="10">
        <v>6.98</v>
      </c>
      <c r="E81" s="11">
        <v>0</v>
      </c>
      <c r="F81" s="11">
        <f t="shared" si="5"/>
        <v>0</v>
      </c>
    </row>
    <row r="82" spans="1:6" ht="42" x14ac:dyDescent="0.3">
      <c r="A82" s="7" t="s">
        <v>22</v>
      </c>
      <c r="B82" s="12" t="s">
        <v>156</v>
      </c>
      <c r="C82" s="7" t="s">
        <v>7</v>
      </c>
      <c r="D82" s="10">
        <v>0.54</v>
      </c>
      <c r="E82" s="11">
        <v>0</v>
      </c>
      <c r="F82" s="11">
        <f t="shared" si="5"/>
        <v>0</v>
      </c>
    </row>
    <row r="83" spans="1:6" ht="42" x14ac:dyDescent="0.3">
      <c r="A83" s="7" t="s">
        <v>24</v>
      </c>
      <c r="B83" s="12" t="s">
        <v>25</v>
      </c>
      <c r="C83" s="7" t="s">
        <v>7</v>
      </c>
      <c r="D83" s="10">
        <v>0.28999999999999998</v>
      </c>
      <c r="E83" s="11">
        <v>0</v>
      </c>
      <c r="F83" s="11">
        <f t="shared" si="5"/>
        <v>0</v>
      </c>
    </row>
    <row r="84" spans="1:6" ht="28" x14ac:dyDescent="0.3">
      <c r="A84" s="7" t="s">
        <v>26</v>
      </c>
      <c r="B84" s="12" t="s">
        <v>27</v>
      </c>
      <c r="C84" s="7" t="s">
        <v>7</v>
      </c>
      <c r="D84" s="10">
        <v>3.53</v>
      </c>
      <c r="E84" s="11">
        <v>0</v>
      </c>
      <c r="F84" s="11">
        <f t="shared" si="5"/>
        <v>0</v>
      </c>
    </row>
    <row r="85" spans="1:6" ht="16.5" x14ac:dyDescent="0.3">
      <c r="A85" s="7" t="s">
        <v>28</v>
      </c>
      <c r="B85" s="12" t="s">
        <v>29</v>
      </c>
      <c r="C85" s="7" t="s">
        <v>7</v>
      </c>
      <c r="D85" s="10">
        <v>1.2</v>
      </c>
      <c r="E85" s="11">
        <v>0</v>
      </c>
      <c r="F85" s="11">
        <f t="shared" si="5"/>
        <v>0</v>
      </c>
    </row>
    <row r="86" spans="1:6" ht="28" x14ac:dyDescent="0.3">
      <c r="A86" s="7" t="s">
        <v>30</v>
      </c>
      <c r="B86" s="12" t="s">
        <v>31</v>
      </c>
      <c r="C86" s="7" t="s">
        <v>4</v>
      </c>
      <c r="D86" s="10">
        <v>41.2</v>
      </c>
      <c r="E86" s="11">
        <v>0</v>
      </c>
      <c r="F86" s="11">
        <f t="shared" si="5"/>
        <v>0</v>
      </c>
    </row>
    <row r="87" spans="1:6" ht="42" x14ac:dyDescent="0.3">
      <c r="A87" s="7" t="s">
        <v>32</v>
      </c>
      <c r="B87" s="12" t="s">
        <v>155</v>
      </c>
      <c r="C87" s="7" t="s">
        <v>7</v>
      </c>
      <c r="D87" s="10">
        <v>0.33</v>
      </c>
      <c r="E87" s="11">
        <v>0</v>
      </c>
      <c r="F87" s="11">
        <f t="shared" si="5"/>
        <v>0</v>
      </c>
    </row>
    <row r="88" spans="1:6" ht="28" x14ac:dyDescent="0.3">
      <c r="A88" s="7" t="s">
        <v>33</v>
      </c>
      <c r="B88" s="12" t="s">
        <v>34</v>
      </c>
      <c r="C88" s="7" t="s">
        <v>7</v>
      </c>
      <c r="D88" s="10">
        <v>2.98</v>
      </c>
      <c r="E88" s="11">
        <v>0</v>
      </c>
      <c r="F88" s="11">
        <f t="shared" si="5"/>
        <v>0</v>
      </c>
    </row>
    <row r="89" spans="1:6" ht="28" x14ac:dyDescent="0.3">
      <c r="A89" s="7" t="s">
        <v>35</v>
      </c>
      <c r="B89" s="12" t="s">
        <v>124</v>
      </c>
      <c r="C89" s="7" t="s">
        <v>7</v>
      </c>
      <c r="D89" s="10">
        <v>7.0000000000000007E-2</v>
      </c>
      <c r="E89" s="11">
        <v>0</v>
      </c>
      <c r="F89" s="11">
        <f t="shared" si="5"/>
        <v>0</v>
      </c>
    </row>
    <row r="90" spans="1:6" ht="42" x14ac:dyDescent="0.3">
      <c r="A90" s="7" t="s">
        <v>36</v>
      </c>
      <c r="B90" s="12" t="s">
        <v>37</v>
      </c>
      <c r="C90" s="7" t="s">
        <v>7</v>
      </c>
      <c r="D90" s="10">
        <v>0.98</v>
      </c>
      <c r="E90" s="11">
        <v>0</v>
      </c>
      <c r="F90" s="11">
        <f t="shared" si="5"/>
        <v>0</v>
      </c>
    </row>
    <row r="91" spans="1:6" x14ac:dyDescent="0.3">
      <c r="A91" s="3" t="s">
        <v>38</v>
      </c>
      <c r="B91" s="13"/>
      <c r="C91" s="141"/>
      <c r="D91" s="141"/>
      <c r="E91" s="147"/>
      <c r="F91" s="15">
        <f>SUBTOTAL(9,F77:F90)</f>
        <v>0</v>
      </c>
    </row>
    <row r="92" spans="1:6" x14ac:dyDescent="0.3">
      <c r="A92" s="2" t="s">
        <v>39</v>
      </c>
      <c r="B92" s="3" t="s">
        <v>208</v>
      </c>
      <c r="C92" s="145"/>
      <c r="D92" s="141"/>
      <c r="E92" s="146"/>
      <c r="F92" s="146"/>
    </row>
    <row r="93" spans="1:6" ht="56" x14ac:dyDescent="0.3">
      <c r="A93" s="7" t="s">
        <v>41</v>
      </c>
      <c r="B93" s="12" t="s">
        <v>42</v>
      </c>
      <c r="C93" s="7" t="s">
        <v>7</v>
      </c>
      <c r="D93" s="10">
        <v>9.41</v>
      </c>
      <c r="E93" s="11">
        <v>0</v>
      </c>
      <c r="F93" s="11">
        <f t="shared" ref="F93:F100" si="6">PRODUCT(D93:E93)</f>
        <v>0</v>
      </c>
    </row>
    <row r="94" spans="1:6" ht="28" x14ac:dyDescent="0.3">
      <c r="A94" s="7" t="s">
        <v>43</v>
      </c>
      <c r="B94" s="12" t="s">
        <v>128</v>
      </c>
      <c r="C94" s="7" t="s">
        <v>7</v>
      </c>
      <c r="D94" s="10">
        <v>0.77</v>
      </c>
      <c r="E94" s="11">
        <v>0</v>
      </c>
      <c r="F94" s="11">
        <f t="shared" si="6"/>
        <v>0</v>
      </c>
    </row>
    <row r="95" spans="1:6" ht="28" x14ac:dyDescent="0.3">
      <c r="A95" s="7" t="s">
        <v>44</v>
      </c>
      <c r="B95" s="12" t="s">
        <v>129</v>
      </c>
      <c r="C95" s="7" t="s">
        <v>7</v>
      </c>
      <c r="D95" s="10">
        <v>0.41</v>
      </c>
      <c r="E95" s="11">
        <v>0</v>
      </c>
      <c r="F95" s="11">
        <f t="shared" si="6"/>
        <v>0</v>
      </c>
    </row>
    <row r="96" spans="1:6" ht="42" x14ac:dyDescent="0.3">
      <c r="A96" s="7" t="s">
        <v>45</v>
      </c>
      <c r="B96" s="12" t="s">
        <v>130</v>
      </c>
      <c r="C96" s="7" t="s">
        <v>7</v>
      </c>
      <c r="D96" s="10">
        <v>0.44880000000000003</v>
      </c>
      <c r="E96" s="11">
        <v>0</v>
      </c>
      <c r="F96" s="11">
        <f t="shared" si="6"/>
        <v>0</v>
      </c>
    </row>
    <row r="97" spans="1:6" ht="42" x14ac:dyDescent="0.3">
      <c r="A97" s="7" t="s">
        <v>46</v>
      </c>
      <c r="B97" s="12" t="s">
        <v>47</v>
      </c>
      <c r="C97" s="7" t="s">
        <v>4</v>
      </c>
      <c r="D97" s="10">
        <v>24.801400000000001</v>
      </c>
      <c r="E97" s="11">
        <v>0</v>
      </c>
      <c r="F97" s="11">
        <f t="shared" si="6"/>
        <v>0</v>
      </c>
    </row>
    <row r="98" spans="1:6" ht="56" x14ac:dyDescent="0.3">
      <c r="A98" s="7" t="s">
        <v>48</v>
      </c>
      <c r="B98" s="12" t="s">
        <v>49</v>
      </c>
      <c r="C98" s="7" t="s">
        <v>4</v>
      </c>
      <c r="D98" s="10">
        <v>52.86</v>
      </c>
      <c r="E98" s="11">
        <v>0</v>
      </c>
      <c r="F98" s="11">
        <f t="shared" si="6"/>
        <v>0</v>
      </c>
    </row>
    <row r="99" spans="1:6" ht="28" x14ac:dyDescent="0.3">
      <c r="A99" s="7" t="s">
        <v>192</v>
      </c>
      <c r="B99" s="12" t="s">
        <v>190</v>
      </c>
      <c r="C99" s="7" t="s">
        <v>4</v>
      </c>
      <c r="D99" s="10">
        <v>13.698600000000001</v>
      </c>
      <c r="E99" s="11">
        <v>0</v>
      </c>
      <c r="F99" s="11">
        <f t="shared" si="6"/>
        <v>0</v>
      </c>
    </row>
    <row r="100" spans="1:6" ht="28" x14ac:dyDescent="0.3">
      <c r="A100" s="7" t="s">
        <v>193</v>
      </c>
      <c r="B100" s="12" t="s">
        <v>191</v>
      </c>
      <c r="C100" s="7" t="s">
        <v>4</v>
      </c>
      <c r="D100" s="10">
        <v>2.5499999999999998</v>
      </c>
      <c r="E100" s="11">
        <v>0</v>
      </c>
      <c r="F100" s="11">
        <f t="shared" si="6"/>
        <v>0</v>
      </c>
    </row>
    <row r="101" spans="1:6" x14ac:dyDescent="0.3">
      <c r="A101" s="3" t="s">
        <v>50</v>
      </c>
      <c r="B101" s="13"/>
      <c r="C101" s="13"/>
      <c r="D101" s="13"/>
      <c r="E101" s="147"/>
      <c r="F101" s="15">
        <f>SUBTOTAL(9,F93:F100)</f>
        <v>0</v>
      </c>
    </row>
    <row r="102" spans="1:6" x14ac:dyDescent="0.3">
      <c r="A102" s="2" t="s">
        <v>51</v>
      </c>
      <c r="B102" s="3" t="s">
        <v>52</v>
      </c>
      <c r="C102" s="145"/>
      <c r="D102" s="141"/>
      <c r="E102" s="146"/>
      <c r="F102" s="146"/>
    </row>
    <row r="103" spans="1:6" ht="42" x14ac:dyDescent="0.3">
      <c r="A103" s="148" t="s">
        <v>53</v>
      </c>
      <c r="B103" s="149" t="s">
        <v>54</v>
      </c>
      <c r="C103" s="148" t="s">
        <v>55</v>
      </c>
      <c r="D103" s="10">
        <v>6.118750000000002E-2</v>
      </c>
      <c r="E103" s="11">
        <v>0</v>
      </c>
      <c r="F103" s="11">
        <f t="shared" ref="F103:F108" si="7">PRODUCT(D103:E103)</f>
        <v>0</v>
      </c>
    </row>
    <row r="104" spans="1:6" ht="42" x14ac:dyDescent="0.3">
      <c r="A104" s="148" t="s">
        <v>56</v>
      </c>
      <c r="B104" s="149" t="s">
        <v>57</v>
      </c>
      <c r="C104" s="148" t="s">
        <v>55</v>
      </c>
      <c r="D104" s="10">
        <v>6.3E-2</v>
      </c>
      <c r="E104" s="11">
        <v>0</v>
      </c>
      <c r="F104" s="11">
        <f t="shared" si="7"/>
        <v>0</v>
      </c>
    </row>
    <row r="105" spans="1:6" ht="28" x14ac:dyDescent="0.3">
      <c r="A105" s="148" t="s">
        <v>58</v>
      </c>
      <c r="B105" s="149" t="s">
        <v>59</v>
      </c>
      <c r="C105" s="148" t="s">
        <v>60</v>
      </c>
      <c r="D105" s="10">
        <v>17.517500000000002</v>
      </c>
      <c r="E105" s="11">
        <v>0</v>
      </c>
      <c r="F105" s="11">
        <f t="shared" si="7"/>
        <v>0</v>
      </c>
    </row>
    <row r="106" spans="1:6" ht="56" x14ac:dyDescent="0.3">
      <c r="A106" s="148" t="s">
        <v>61</v>
      </c>
      <c r="B106" s="149" t="s">
        <v>62</v>
      </c>
      <c r="C106" s="148" t="s">
        <v>63</v>
      </c>
      <c r="D106" s="10">
        <v>18.515000000000001</v>
      </c>
      <c r="E106" s="11">
        <v>0</v>
      </c>
      <c r="F106" s="11">
        <f t="shared" si="7"/>
        <v>0</v>
      </c>
    </row>
    <row r="107" spans="1:6" ht="28" x14ac:dyDescent="0.3">
      <c r="A107" s="148" t="s">
        <v>64</v>
      </c>
      <c r="B107" s="149" t="s">
        <v>65</v>
      </c>
      <c r="C107" s="148" t="s">
        <v>63</v>
      </c>
      <c r="D107" s="10">
        <v>5</v>
      </c>
      <c r="E107" s="11">
        <v>0</v>
      </c>
      <c r="F107" s="11">
        <f t="shared" si="7"/>
        <v>0</v>
      </c>
    </row>
    <row r="108" spans="1:6" ht="28" x14ac:dyDescent="0.3">
      <c r="A108" s="148" t="s">
        <v>66</v>
      </c>
      <c r="B108" s="149" t="s">
        <v>67</v>
      </c>
      <c r="C108" s="148" t="s">
        <v>63</v>
      </c>
      <c r="D108" s="10">
        <v>3</v>
      </c>
      <c r="E108" s="11">
        <v>0</v>
      </c>
      <c r="F108" s="11">
        <f t="shared" si="7"/>
        <v>0</v>
      </c>
    </row>
    <row r="109" spans="1:6" x14ac:dyDescent="0.3">
      <c r="A109" s="3" t="s">
        <v>68</v>
      </c>
      <c r="B109" s="13"/>
      <c r="C109" s="141"/>
      <c r="D109" s="141"/>
      <c r="E109" s="147"/>
      <c r="F109" s="15">
        <f>SUBTOTAL(9,F103:F108)</f>
        <v>0</v>
      </c>
    </row>
    <row r="110" spans="1:6" x14ac:dyDescent="0.3">
      <c r="A110" s="2" t="s">
        <v>69</v>
      </c>
      <c r="B110" s="3" t="s">
        <v>70</v>
      </c>
      <c r="C110" s="145"/>
      <c r="D110" s="141"/>
      <c r="E110" s="146"/>
      <c r="F110" s="146"/>
    </row>
    <row r="111" spans="1:6" ht="56" x14ac:dyDescent="0.3">
      <c r="A111" s="150" t="s">
        <v>71</v>
      </c>
      <c r="B111" s="149" t="s">
        <v>143</v>
      </c>
      <c r="C111" s="150" t="s">
        <v>63</v>
      </c>
      <c r="D111" s="10">
        <v>6</v>
      </c>
      <c r="E111" s="11">
        <v>0</v>
      </c>
      <c r="F111" s="11">
        <f t="shared" ref="F111:F115" si="8">PRODUCT(D111:E111)</f>
        <v>0</v>
      </c>
    </row>
    <row r="112" spans="1:6" ht="70" x14ac:dyDescent="0.3">
      <c r="A112" s="150" t="s">
        <v>72</v>
      </c>
      <c r="B112" s="149" t="s">
        <v>145</v>
      </c>
      <c r="C112" s="150" t="s">
        <v>75</v>
      </c>
      <c r="D112" s="10">
        <v>1</v>
      </c>
      <c r="E112" s="11">
        <v>0</v>
      </c>
      <c r="F112" s="11">
        <f t="shared" si="8"/>
        <v>0</v>
      </c>
    </row>
    <row r="113" spans="1:6" ht="56" x14ac:dyDescent="0.3">
      <c r="A113" s="150" t="s">
        <v>74</v>
      </c>
      <c r="B113" s="149" t="s">
        <v>77</v>
      </c>
      <c r="C113" s="150" t="s">
        <v>73</v>
      </c>
      <c r="D113" s="10">
        <v>2</v>
      </c>
      <c r="E113" s="11">
        <v>0</v>
      </c>
      <c r="F113" s="11">
        <f t="shared" si="8"/>
        <v>0</v>
      </c>
    </row>
    <row r="114" spans="1:6" ht="140" x14ac:dyDescent="0.3">
      <c r="A114" s="150" t="s">
        <v>76</v>
      </c>
      <c r="B114" s="151" t="s">
        <v>79</v>
      </c>
      <c r="C114" s="150" t="s">
        <v>99</v>
      </c>
      <c r="D114" s="10">
        <v>1</v>
      </c>
      <c r="E114" s="11">
        <v>0</v>
      </c>
      <c r="F114" s="11">
        <f t="shared" si="8"/>
        <v>0</v>
      </c>
    </row>
    <row r="115" spans="1:6" ht="42" x14ac:dyDescent="0.3">
      <c r="A115" s="150" t="s">
        <v>78</v>
      </c>
      <c r="B115" s="20" t="s">
        <v>80</v>
      </c>
      <c r="C115" s="7" t="s">
        <v>99</v>
      </c>
      <c r="D115" s="10">
        <v>1</v>
      </c>
      <c r="E115" s="11">
        <v>0</v>
      </c>
      <c r="F115" s="11">
        <f t="shared" si="8"/>
        <v>0</v>
      </c>
    </row>
    <row r="116" spans="1:6" x14ac:dyDescent="0.3">
      <c r="A116" s="3" t="s">
        <v>81</v>
      </c>
      <c r="B116" s="13"/>
      <c r="C116" s="141"/>
      <c r="D116" s="141"/>
      <c r="E116" s="147"/>
      <c r="F116" s="15">
        <f>SUBTOTAL(9,F111:F115)</f>
        <v>0</v>
      </c>
    </row>
    <row r="117" spans="1:6" x14ac:dyDescent="0.3">
      <c r="A117" s="2" t="s">
        <v>82</v>
      </c>
      <c r="B117" s="3" t="s">
        <v>83</v>
      </c>
      <c r="C117" s="145"/>
      <c r="D117" s="141"/>
      <c r="E117" s="146"/>
      <c r="F117" s="146"/>
    </row>
    <row r="118" spans="1:6" ht="56" x14ac:dyDescent="0.3">
      <c r="A118" s="7" t="s">
        <v>84</v>
      </c>
      <c r="B118" s="12" t="s">
        <v>148</v>
      </c>
      <c r="C118" s="7" t="s">
        <v>73</v>
      </c>
      <c r="D118" s="10">
        <v>2</v>
      </c>
      <c r="E118" s="11">
        <v>0</v>
      </c>
      <c r="F118" s="11">
        <f t="shared" ref="F118" si="9">PRODUCT(D118:E118)</f>
        <v>0</v>
      </c>
    </row>
    <row r="119" spans="1:6" x14ac:dyDescent="0.3">
      <c r="A119" s="152"/>
      <c r="B119" s="22" t="s">
        <v>85</v>
      </c>
      <c r="C119" s="145"/>
      <c r="D119" s="141"/>
      <c r="E119" s="147"/>
      <c r="F119" s="15">
        <f>SUBTOTAL(9,F118)</f>
        <v>0</v>
      </c>
    </row>
    <row r="120" spans="1:6" x14ac:dyDescent="0.3">
      <c r="A120" s="2" t="s">
        <v>86</v>
      </c>
      <c r="B120" s="3" t="s">
        <v>87</v>
      </c>
      <c r="C120" s="145"/>
      <c r="D120" s="141"/>
      <c r="E120" s="146"/>
      <c r="F120" s="146"/>
    </row>
    <row r="121" spans="1:6" ht="56" x14ac:dyDescent="0.3">
      <c r="A121" s="148" t="s">
        <v>88</v>
      </c>
      <c r="B121" s="149" t="s">
        <v>89</v>
      </c>
      <c r="C121" s="150" t="s">
        <v>4</v>
      </c>
      <c r="D121" s="10">
        <v>50.98</v>
      </c>
      <c r="E121" s="11">
        <v>0</v>
      </c>
      <c r="F121" s="11">
        <f t="shared" ref="F121:F125" si="10">PRODUCT(D121:E121)</f>
        <v>0</v>
      </c>
    </row>
    <row r="122" spans="1:6" ht="56" x14ac:dyDescent="0.3">
      <c r="A122" s="148" t="s">
        <v>90</v>
      </c>
      <c r="B122" s="149" t="s">
        <v>91</v>
      </c>
      <c r="C122" s="150" t="s">
        <v>4</v>
      </c>
      <c r="D122" s="10">
        <v>23.15</v>
      </c>
      <c r="E122" s="11">
        <v>0</v>
      </c>
      <c r="F122" s="11">
        <f t="shared" si="10"/>
        <v>0</v>
      </c>
    </row>
    <row r="123" spans="1:6" ht="42" x14ac:dyDescent="0.3">
      <c r="A123" s="148" t="s">
        <v>92</v>
      </c>
      <c r="B123" s="149" t="s">
        <v>93</v>
      </c>
      <c r="C123" s="150" t="s">
        <v>4</v>
      </c>
      <c r="D123" s="10">
        <v>2.42</v>
      </c>
      <c r="E123" s="11">
        <v>0</v>
      </c>
      <c r="F123" s="11">
        <f t="shared" si="10"/>
        <v>0</v>
      </c>
    </row>
    <row r="124" spans="1:6" ht="42" x14ac:dyDescent="0.3">
      <c r="A124" s="148" t="s">
        <v>94</v>
      </c>
      <c r="B124" s="149" t="s">
        <v>95</v>
      </c>
      <c r="C124" s="148" t="s">
        <v>4</v>
      </c>
      <c r="D124" s="10">
        <v>3.3600000000000003</v>
      </c>
      <c r="E124" s="11">
        <v>0</v>
      </c>
      <c r="F124" s="11">
        <f t="shared" si="10"/>
        <v>0</v>
      </c>
    </row>
    <row r="125" spans="1:6" ht="42" x14ac:dyDescent="0.3">
      <c r="A125" s="148" t="s">
        <v>96</v>
      </c>
      <c r="B125" s="12" t="s">
        <v>97</v>
      </c>
      <c r="C125" s="7" t="s">
        <v>99</v>
      </c>
      <c r="D125" s="10">
        <v>1</v>
      </c>
      <c r="E125" s="11">
        <v>0</v>
      </c>
      <c r="F125" s="11">
        <f t="shared" si="10"/>
        <v>0</v>
      </c>
    </row>
    <row r="126" spans="1:6" x14ac:dyDescent="0.3">
      <c r="A126" s="3" t="s">
        <v>98</v>
      </c>
      <c r="B126" s="22"/>
      <c r="C126" s="145"/>
      <c r="D126" s="141"/>
      <c r="E126" s="147"/>
      <c r="F126" s="15">
        <f>SUBTOTAL(9,F121:F125)</f>
        <v>0</v>
      </c>
    </row>
    <row r="127" spans="1:6" x14ac:dyDescent="0.3">
      <c r="A127" s="116" t="s">
        <v>474</v>
      </c>
      <c r="B127" s="117"/>
      <c r="C127" s="117"/>
      <c r="D127" s="117"/>
      <c r="E127" s="119"/>
      <c r="F127" s="25">
        <f>SUM(F126,F119,F116,F109,F101,F91,F75)</f>
        <v>0</v>
      </c>
    </row>
    <row r="128" spans="1:6" x14ac:dyDescent="0.3">
      <c r="A128" s="116" t="s">
        <v>482</v>
      </c>
      <c r="B128" s="117"/>
      <c r="C128" s="117"/>
      <c r="D128" s="117"/>
      <c r="E128" s="119"/>
      <c r="F128" s="25">
        <f>PRODUCT(F127,3)</f>
        <v>0</v>
      </c>
    </row>
    <row r="130" spans="1:6" x14ac:dyDescent="0.3">
      <c r="A130" s="96" t="s">
        <v>483</v>
      </c>
      <c r="B130" s="97"/>
      <c r="C130" s="97"/>
      <c r="D130" s="121"/>
      <c r="E130" s="97"/>
      <c r="F130" s="97"/>
    </row>
    <row r="131" spans="1:6" x14ac:dyDescent="0.3">
      <c r="D131" s="153"/>
    </row>
    <row r="132" spans="1:6" x14ac:dyDescent="0.3">
      <c r="A132" s="2" t="s">
        <v>0</v>
      </c>
      <c r="B132" s="3" t="s">
        <v>1</v>
      </c>
      <c r="C132" s="145"/>
      <c r="D132" s="145"/>
      <c r="E132" s="146"/>
      <c r="F132" s="147"/>
    </row>
    <row r="133" spans="1:6" ht="98" x14ac:dyDescent="0.3">
      <c r="A133" s="7" t="s">
        <v>2</v>
      </c>
      <c r="B133" s="8" t="s">
        <v>3</v>
      </c>
      <c r="C133" s="9" t="s">
        <v>4</v>
      </c>
      <c r="D133" s="10">
        <v>148.84</v>
      </c>
      <c r="E133" s="11">
        <v>0</v>
      </c>
      <c r="F133" s="11">
        <f t="shared" ref="F133:F135" si="11">PRODUCT(D133:E133)</f>
        <v>0</v>
      </c>
    </row>
    <row r="134" spans="1:6" ht="42" x14ac:dyDescent="0.3">
      <c r="A134" s="7" t="s">
        <v>5</v>
      </c>
      <c r="B134" s="8" t="s">
        <v>362</v>
      </c>
      <c r="C134" s="7" t="s">
        <v>7</v>
      </c>
      <c r="D134" s="10">
        <v>16.5</v>
      </c>
      <c r="E134" s="11">
        <v>0</v>
      </c>
      <c r="F134" s="11">
        <f t="shared" si="11"/>
        <v>0</v>
      </c>
    </row>
    <row r="135" spans="1:6" ht="16.5" x14ac:dyDescent="0.3">
      <c r="A135" s="7" t="s">
        <v>8</v>
      </c>
      <c r="B135" s="8" t="s">
        <v>175</v>
      </c>
      <c r="C135" s="7" t="s">
        <v>7</v>
      </c>
      <c r="D135" s="10">
        <v>20.172000000000001</v>
      </c>
      <c r="E135" s="11">
        <v>0</v>
      </c>
      <c r="F135" s="11">
        <f t="shared" si="11"/>
        <v>0</v>
      </c>
    </row>
    <row r="136" spans="1:6" x14ac:dyDescent="0.3">
      <c r="A136" s="3" t="s">
        <v>12</v>
      </c>
      <c r="B136" s="13"/>
      <c r="C136" s="141"/>
      <c r="D136" s="145"/>
      <c r="E136" s="147"/>
      <c r="F136" s="15">
        <f>SUBTOTAL(9,F133:F135)</f>
        <v>0</v>
      </c>
    </row>
    <row r="137" spans="1:6" x14ac:dyDescent="0.3">
      <c r="A137" s="2" t="s">
        <v>13</v>
      </c>
      <c r="B137" s="3" t="s">
        <v>363</v>
      </c>
      <c r="C137" s="145"/>
      <c r="D137" s="145"/>
      <c r="E137" s="146"/>
      <c r="F137" s="146"/>
    </row>
    <row r="138" spans="1:6" ht="42" x14ac:dyDescent="0.3">
      <c r="A138" s="7" t="s">
        <v>15</v>
      </c>
      <c r="B138" s="12" t="s">
        <v>364</v>
      </c>
      <c r="C138" s="7" t="s">
        <v>7</v>
      </c>
      <c r="D138" s="10">
        <v>1.65</v>
      </c>
      <c r="E138" s="11">
        <v>0</v>
      </c>
      <c r="F138" s="11">
        <f t="shared" ref="F138:F139" si="12">PRODUCT(D138:E138)</f>
        <v>0</v>
      </c>
    </row>
    <row r="139" spans="1:6" ht="42" x14ac:dyDescent="0.3">
      <c r="A139" s="7" t="s">
        <v>16</v>
      </c>
      <c r="B139" s="12" t="s">
        <v>365</v>
      </c>
      <c r="C139" s="7" t="s">
        <v>7</v>
      </c>
      <c r="D139" s="10">
        <v>26.4</v>
      </c>
      <c r="E139" s="11">
        <v>0</v>
      </c>
      <c r="F139" s="11">
        <f t="shared" si="12"/>
        <v>0</v>
      </c>
    </row>
    <row r="140" spans="1:6" ht="56" x14ac:dyDescent="0.3">
      <c r="A140" s="7" t="s">
        <v>17</v>
      </c>
      <c r="B140" s="12" t="s">
        <v>400</v>
      </c>
      <c r="C140" s="7" t="s">
        <v>7</v>
      </c>
      <c r="D140" s="10">
        <v>2.7</v>
      </c>
      <c r="E140" s="11">
        <v>0</v>
      </c>
      <c r="F140" s="11">
        <f>PRODUCT(D140:E140)</f>
        <v>0</v>
      </c>
    </row>
    <row r="141" spans="1:6" ht="56" x14ac:dyDescent="0.3">
      <c r="A141" s="7" t="s">
        <v>18</v>
      </c>
      <c r="B141" s="12" t="s">
        <v>401</v>
      </c>
      <c r="C141" s="7" t="s">
        <v>7</v>
      </c>
      <c r="D141" s="10">
        <v>1.98</v>
      </c>
      <c r="E141" s="11">
        <v>0</v>
      </c>
      <c r="F141" s="11">
        <f>PRODUCT(D141:E141)</f>
        <v>0</v>
      </c>
    </row>
    <row r="142" spans="1:6" ht="56" x14ac:dyDescent="0.3">
      <c r="A142" s="7" t="s">
        <v>20</v>
      </c>
      <c r="B142" s="12" t="s">
        <v>402</v>
      </c>
      <c r="C142" s="7" t="s">
        <v>7</v>
      </c>
      <c r="D142" s="10">
        <v>8.1180000000000003</v>
      </c>
      <c r="E142" s="11">
        <v>0</v>
      </c>
      <c r="F142" s="11">
        <f t="shared" ref="F142" si="13">PRODUCT(D142:E142)</f>
        <v>0</v>
      </c>
    </row>
    <row r="143" spans="1:6" ht="42" x14ac:dyDescent="0.3">
      <c r="A143" s="7" t="s">
        <v>22</v>
      </c>
      <c r="B143" s="12" t="s">
        <v>371</v>
      </c>
      <c r="C143" s="7" t="s">
        <v>7</v>
      </c>
      <c r="D143" s="10">
        <v>6.6</v>
      </c>
      <c r="E143" s="11">
        <v>0</v>
      </c>
      <c r="F143" s="11">
        <f>PRODUCT(D143:E143)</f>
        <v>0</v>
      </c>
    </row>
    <row r="144" spans="1:6" ht="56" x14ac:dyDescent="0.3">
      <c r="A144" s="7" t="s">
        <v>24</v>
      </c>
      <c r="B144" s="12" t="s">
        <v>372</v>
      </c>
      <c r="C144" s="7" t="s">
        <v>7</v>
      </c>
      <c r="D144" s="10">
        <v>1.98</v>
      </c>
      <c r="E144" s="11">
        <v>0</v>
      </c>
      <c r="F144" s="11">
        <f>PRODUCT(D144:E144)</f>
        <v>0</v>
      </c>
    </row>
    <row r="145" spans="1:6" ht="56" x14ac:dyDescent="0.3">
      <c r="A145" s="7" t="s">
        <v>26</v>
      </c>
      <c r="B145" s="12" t="s">
        <v>366</v>
      </c>
      <c r="C145" s="7" t="s">
        <v>7</v>
      </c>
      <c r="D145" s="10">
        <v>24.31</v>
      </c>
      <c r="E145" s="11">
        <v>0</v>
      </c>
      <c r="F145" s="11">
        <f>PRODUCT(D145:E145)</f>
        <v>0</v>
      </c>
    </row>
    <row r="146" spans="1:6" ht="42" x14ac:dyDescent="0.3">
      <c r="A146" s="7" t="s">
        <v>28</v>
      </c>
      <c r="B146" s="12" t="s">
        <v>367</v>
      </c>
      <c r="C146" s="7" t="s">
        <v>7</v>
      </c>
      <c r="D146" s="10">
        <v>1.4279999999999999</v>
      </c>
      <c r="E146" s="11">
        <v>0</v>
      </c>
      <c r="F146" s="11">
        <f>PRODUCT(D146:E146)</f>
        <v>0</v>
      </c>
    </row>
    <row r="147" spans="1:6" ht="56" x14ac:dyDescent="0.3">
      <c r="A147" s="7" t="s">
        <v>30</v>
      </c>
      <c r="B147" s="12" t="s">
        <v>368</v>
      </c>
      <c r="C147" s="7" t="s">
        <v>7</v>
      </c>
      <c r="D147" s="10">
        <v>1.9800000000000002</v>
      </c>
      <c r="E147" s="11">
        <v>0</v>
      </c>
      <c r="F147" s="11">
        <f>PRODUCT(D147:E147)</f>
        <v>0</v>
      </c>
    </row>
    <row r="148" spans="1:6" ht="56" x14ac:dyDescent="0.3">
      <c r="A148" s="7" t="s">
        <v>32</v>
      </c>
      <c r="B148" s="12" t="s">
        <v>369</v>
      </c>
      <c r="C148" s="7" t="s">
        <v>176</v>
      </c>
      <c r="D148" s="10">
        <v>5.0519999999999996</v>
      </c>
      <c r="E148" s="11">
        <v>0</v>
      </c>
      <c r="F148" s="11">
        <f t="shared" ref="F148:F150" si="14">PRODUCT(D148:E148)</f>
        <v>0</v>
      </c>
    </row>
    <row r="149" spans="1:6" ht="56" x14ac:dyDescent="0.3">
      <c r="A149" s="7" t="s">
        <v>33</v>
      </c>
      <c r="B149" s="12" t="s">
        <v>370</v>
      </c>
      <c r="C149" s="7" t="s">
        <v>7</v>
      </c>
      <c r="D149" s="10">
        <v>0.82500000000000007</v>
      </c>
      <c r="E149" s="11">
        <v>0</v>
      </c>
      <c r="F149" s="11">
        <f t="shared" si="14"/>
        <v>0</v>
      </c>
    </row>
    <row r="150" spans="1:6" ht="56" x14ac:dyDescent="0.3">
      <c r="A150" s="7" t="s">
        <v>35</v>
      </c>
      <c r="B150" s="12" t="s">
        <v>390</v>
      </c>
      <c r="C150" s="7" t="s">
        <v>7</v>
      </c>
      <c r="D150" s="10">
        <f>0.864*5</f>
        <v>4.32</v>
      </c>
      <c r="E150" s="11">
        <v>0</v>
      </c>
      <c r="F150" s="11">
        <f t="shared" si="14"/>
        <v>0</v>
      </c>
    </row>
    <row r="151" spans="1:6" x14ac:dyDescent="0.3">
      <c r="A151" s="3" t="s">
        <v>399</v>
      </c>
      <c r="B151" s="13"/>
      <c r="C151" s="13"/>
      <c r="D151" s="60"/>
      <c r="E151" s="136"/>
      <c r="F151" s="15">
        <f>SUBTOTAL(9,F138:F150)</f>
        <v>0</v>
      </c>
    </row>
    <row r="152" spans="1:6" x14ac:dyDescent="0.3">
      <c r="A152" s="2" t="s">
        <v>39</v>
      </c>
      <c r="B152" s="3" t="s">
        <v>389</v>
      </c>
      <c r="C152" s="145"/>
      <c r="D152" s="145"/>
      <c r="E152" s="137"/>
      <c r="F152" s="146"/>
    </row>
    <row r="153" spans="1:6" ht="28" x14ac:dyDescent="0.3">
      <c r="A153" s="148" t="s">
        <v>41</v>
      </c>
      <c r="B153" s="149" t="s">
        <v>194</v>
      </c>
      <c r="C153" s="148" t="s">
        <v>55</v>
      </c>
      <c r="D153" s="10">
        <v>0.99750000000000005</v>
      </c>
      <c r="E153" s="11">
        <v>0</v>
      </c>
      <c r="F153" s="11">
        <f t="shared" ref="F153:F159" si="15">PRODUCT(D153:E153)</f>
        <v>0</v>
      </c>
    </row>
    <row r="154" spans="1:6" ht="28" x14ac:dyDescent="0.3">
      <c r="A154" s="148" t="s">
        <v>43</v>
      </c>
      <c r="B154" s="149" t="s">
        <v>195</v>
      </c>
      <c r="C154" s="148" t="s">
        <v>55</v>
      </c>
      <c r="D154" s="10">
        <v>0.30625000000000002</v>
      </c>
      <c r="E154" s="11">
        <v>0</v>
      </c>
      <c r="F154" s="11">
        <f t="shared" si="15"/>
        <v>0</v>
      </c>
    </row>
    <row r="155" spans="1:6" ht="28" x14ac:dyDescent="0.3">
      <c r="A155" s="148" t="s">
        <v>44</v>
      </c>
      <c r="B155" s="149" t="s">
        <v>196</v>
      </c>
      <c r="C155" s="148" t="s">
        <v>60</v>
      </c>
      <c r="D155" s="10">
        <v>103.55</v>
      </c>
      <c r="E155" s="11">
        <v>0</v>
      </c>
      <c r="F155" s="11">
        <f t="shared" si="15"/>
        <v>0</v>
      </c>
    </row>
    <row r="156" spans="1:6" ht="28" x14ac:dyDescent="0.3">
      <c r="A156" s="148" t="s">
        <v>45</v>
      </c>
      <c r="B156" s="149" t="s">
        <v>197</v>
      </c>
      <c r="C156" s="148" t="s">
        <v>55</v>
      </c>
      <c r="D156" s="10">
        <v>0.23394000000000001</v>
      </c>
      <c r="E156" s="11">
        <v>0</v>
      </c>
      <c r="F156" s="11">
        <f t="shared" si="15"/>
        <v>0</v>
      </c>
    </row>
    <row r="157" spans="1:6" ht="70" x14ac:dyDescent="0.3">
      <c r="A157" s="148" t="s">
        <v>46</v>
      </c>
      <c r="B157" s="149" t="s">
        <v>373</v>
      </c>
      <c r="C157" s="148" t="s">
        <v>60</v>
      </c>
      <c r="D157" s="10">
        <v>81.180000000000007</v>
      </c>
      <c r="E157" s="11">
        <v>0</v>
      </c>
      <c r="F157" s="11">
        <f t="shared" si="15"/>
        <v>0</v>
      </c>
    </row>
    <row r="158" spans="1:6" ht="28" x14ac:dyDescent="0.3">
      <c r="A158" s="148" t="s">
        <v>48</v>
      </c>
      <c r="B158" s="149" t="s">
        <v>375</v>
      </c>
      <c r="C158" s="148" t="s">
        <v>63</v>
      </c>
      <c r="D158" s="10">
        <v>21.8</v>
      </c>
      <c r="E158" s="11">
        <v>0</v>
      </c>
      <c r="F158" s="11">
        <f t="shared" si="15"/>
        <v>0</v>
      </c>
    </row>
    <row r="159" spans="1:6" ht="28" x14ac:dyDescent="0.3">
      <c r="A159" s="148" t="s">
        <v>192</v>
      </c>
      <c r="B159" s="149" t="s">
        <v>428</v>
      </c>
      <c r="C159" s="148" t="s">
        <v>63</v>
      </c>
      <c r="D159" s="10">
        <v>12</v>
      </c>
      <c r="E159" s="11">
        <v>0</v>
      </c>
      <c r="F159" s="11">
        <f t="shared" si="15"/>
        <v>0</v>
      </c>
    </row>
    <row r="160" spans="1:6" x14ac:dyDescent="0.3">
      <c r="A160" s="3" t="s">
        <v>398</v>
      </c>
      <c r="B160" s="13"/>
      <c r="C160" s="141"/>
      <c r="D160" s="145"/>
      <c r="E160" s="136"/>
      <c r="F160" s="15">
        <f>SUBTOTAL(9,F153:F159)</f>
        <v>0</v>
      </c>
    </row>
    <row r="161" spans="1:6" x14ac:dyDescent="0.3">
      <c r="A161" s="2" t="s">
        <v>51</v>
      </c>
      <c r="B161" s="3" t="s">
        <v>376</v>
      </c>
      <c r="C161" s="145"/>
      <c r="D161" s="145"/>
      <c r="E161" s="137"/>
      <c r="F161" s="146"/>
    </row>
    <row r="162" spans="1:6" ht="84" x14ac:dyDescent="0.3">
      <c r="A162" s="150" t="s">
        <v>53</v>
      </c>
      <c r="B162" s="149" t="s">
        <v>374</v>
      </c>
      <c r="C162" s="150" t="s">
        <v>99</v>
      </c>
      <c r="D162" s="48">
        <v>1</v>
      </c>
      <c r="E162" s="11">
        <v>0</v>
      </c>
      <c r="F162" s="11">
        <f>PRODUCT(D162:E162)</f>
        <v>0</v>
      </c>
    </row>
    <row r="163" spans="1:6" ht="98" x14ac:dyDescent="0.3">
      <c r="A163" s="150" t="s">
        <v>56</v>
      </c>
      <c r="B163" s="149" t="s">
        <v>377</v>
      </c>
      <c r="C163" s="150" t="s">
        <v>99</v>
      </c>
      <c r="D163" s="48">
        <v>1</v>
      </c>
      <c r="E163" s="11">
        <v>0</v>
      </c>
      <c r="F163" s="11">
        <f>PRODUCT(D163:E163)</f>
        <v>0</v>
      </c>
    </row>
    <row r="164" spans="1:6" x14ac:dyDescent="0.3">
      <c r="A164" s="3" t="s">
        <v>397</v>
      </c>
      <c r="B164" s="13"/>
      <c r="C164" s="141"/>
      <c r="D164" s="145"/>
      <c r="E164" s="136"/>
      <c r="F164" s="15">
        <f>SUBTOTAL(9,F162:F163)</f>
        <v>0</v>
      </c>
    </row>
    <row r="165" spans="1:6" x14ac:dyDescent="0.3">
      <c r="A165" s="2" t="s">
        <v>69</v>
      </c>
      <c r="B165" s="3" t="s">
        <v>379</v>
      </c>
      <c r="C165" s="145"/>
      <c r="D165" s="145"/>
      <c r="E165" s="137"/>
      <c r="F165" s="146"/>
    </row>
    <row r="166" spans="1:6" ht="56" x14ac:dyDescent="0.3">
      <c r="A166" s="7" t="s">
        <v>71</v>
      </c>
      <c r="B166" s="12" t="s">
        <v>378</v>
      </c>
      <c r="C166" s="7" t="s">
        <v>73</v>
      </c>
      <c r="D166" s="10">
        <v>5</v>
      </c>
      <c r="E166" s="11">
        <v>0</v>
      </c>
      <c r="F166" s="11">
        <f t="shared" ref="F166:F168" si="16">PRODUCT(D166:E166)</f>
        <v>0</v>
      </c>
    </row>
    <row r="167" spans="1:6" ht="42" x14ac:dyDescent="0.3">
      <c r="A167" s="7" t="s">
        <v>72</v>
      </c>
      <c r="B167" s="12" t="s">
        <v>380</v>
      </c>
      <c r="C167" s="7" t="s">
        <v>73</v>
      </c>
      <c r="D167" s="10">
        <v>4</v>
      </c>
      <c r="E167" s="11">
        <v>0</v>
      </c>
      <c r="F167" s="11">
        <f t="shared" si="16"/>
        <v>0</v>
      </c>
    </row>
    <row r="168" spans="1:6" ht="42" x14ac:dyDescent="0.3">
      <c r="A168" s="7" t="s">
        <v>74</v>
      </c>
      <c r="B168" s="12" t="s">
        <v>381</v>
      </c>
      <c r="C168" s="7" t="s">
        <v>73</v>
      </c>
      <c r="D168" s="10">
        <v>6</v>
      </c>
      <c r="E168" s="11">
        <v>0</v>
      </c>
      <c r="F168" s="11">
        <f t="shared" si="16"/>
        <v>0</v>
      </c>
    </row>
    <row r="169" spans="1:6" x14ac:dyDescent="0.3">
      <c r="A169" s="3" t="s">
        <v>396</v>
      </c>
      <c r="B169" s="22"/>
      <c r="C169" s="145"/>
      <c r="D169" s="145"/>
      <c r="E169" s="136"/>
      <c r="F169" s="15">
        <f>SUBTOTAL(9,F166:F168)</f>
        <v>0</v>
      </c>
    </row>
    <row r="170" spans="1:6" x14ac:dyDescent="0.3">
      <c r="A170" s="2" t="s">
        <v>82</v>
      </c>
      <c r="B170" s="3" t="s">
        <v>87</v>
      </c>
      <c r="C170" s="145"/>
      <c r="D170" s="145"/>
      <c r="E170" s="137"/>
      <c r="F170" s="146"/>
    </row>
    <row r="171" spans="1:6" ht="56" x14ac:dyDescent="0.3">
      <c r="A171" s="7" t="s">
        <v>84</v>
      </c>
      <c r="B171" s="12" t="s">
        <v>382</v>
      </c>
      <c r="C171" s="148" t="s">
        <v>60</v>
      </c>
      <c r="D171" s="10">
        <v>175.24</v>
      </c>
      <c r="E171" s="11">
        <v>0</v>
      </c>
      <c r="F171" s="11">
        <f t="shared" ref="F171:F175" si="17">PRODUCT(D171:E171)</f>
        <v>0</v>
      </c>
    </row>
    <row r="172" spans="1:6" ht="28" x14ac:dyDescent="0.3">
      <c r="A172" s="7" t="s">
        <v>391</v>
      </c>
      <c r="B172" s="12" t="s">
        <v>383</v>
      </c>
      <c r="C172" s="148" t="s">
        <v>60</v>
      </c>
      <c r="D172" s="10">
        <v>175.24</v>
      </c>
      <c r="E172" s="11">
        <v>0</v>
      </c>
      <c r="F172" s="11">
        <f t="shared" si="17"/>
        <v>0</v>
      </c>
    </row>
    <row r="173" spans="1:6" ht="16.5" x14ac:dyDescent="0.3">
      <c r="A173" s="7" t="s">
        <v>392</v>
      </c>
      <c r="B173" s="12" t="s">
        <v>384</v>
      </c>
      <c r="C173" s="148" t="s">
        <v>60</v>
      </c>
      <c r="D173" s="10">
        <v>19.8</v>
      </c>
      <c r="E173" s="11">
        <v>0</v>
      </c>
      <c r="F173" s="11">
        <f t="shared" si="17"/>
        <v>0</v>
      </c>
    </row>
    <row r="174" spans="1:6" ht="28" x14ac:dyDescent="0.3">
      <c r="A174" s="7" t="s">
        <v>393</v>
      </c>
      <c r="B174" s="12" t="s">
        <v>386</v>
      </c>
      <c r="C174" s="148" t="s">
        <v>60</v>
      </c>
      <c r="D174" s="10">
        <v>81.180000000000007</v>
      </c>
      <c r="E174" s="11">
        <v>0</v>
      </c>
      <c r="F174" s="11">
        <f t="shared" si="17"/>
        <v>0</v>
      </c>
    </row>
    <row r="175" spans="1:6" ht="28" x14ac:dyDescent="0.3">
      <c r="A175" s="7" t="s">
        <v>394</v>
      </c>
      <c r="B175" s="12" t="s">
        <v>385</v>
      </c>
      <c r="C175" s="148" t="s">
        <v>60</v>
      </c>
      <c r="D175" s="10">
        <v>33</v>
      </c>
      <c r="E175" s="11">
        <v>0</v>
      </c>
      <c r="F175" s="11">
        <f t="shared" si="17"/>
        <v>0</v>
      </c>
    </row>
    <row r="176" spans="1:6" x14ac:dyDescent="0.3">
      <c r="A176" s="152"/>
      <c r="B176" s="22" t="s">
        <v>85</v>
      </c>
      <c r="C176" s="145"/>
      <c r="D176" s="145"/>
      <c r="E176" s="136"/>
      <c r="F176" s="15">
        <f>SUBTOTAL(9,F171:F175)</f>
        <v>0</v>
      </c>
    </row>
    <row r="177" spans="1:8" x14ac:dyDescent="0.3">
      <c r="A177" s="2" t="s">
        <v>86</v>
      </c>
      <c r="B177" s="3" t="s">
        <v>388</v>
      </c>
      <c r="C177" s="145"/>
      <c r="D177" s="145"/>
      <c r="E177" s="137"/>
      <c r="F177" s="146"/>
    </row>
    <row r="178" spans="1:8" ht="112" x14ac:dyDescent="0.3">
      <c r="A178" s="7" t="s">
        <v>88</v>
      </c>
      <c r="B178" s="12" t="s">
        <v>387</v>
      </c>
      <c r="C178" s="7" t="s">
        <v>99</v>
      </c>
      <c r="D178" s="10">
        <v>1</v>
      </c>
      <c r="E178" s="11">
        <v>0</v>
      </c>
      <c r="F178" s="11">
        <f t="shared" ref="F178" si="18">PRODUCT(D178:E178)</f>
        <v>0</v>
      </c>
    </row>
    <row r="179" spans="1:8" x14ac:dyDescent="0.3">
      <c r="A179" s="3" t="s">
        <v>395</v>
      </c>
      <c r="B179" s="22"/>
      <c r="C179" s="145"/>
      <c r="D179" s="145"/>
      <c r="E179" s="147"/>
      <c r="F179" s="15">
        <f>SUBTOTAL(9,F178)</f>
        <v>0</v>
      </c>
    </row>
    <row r="180" spans="1:8" x14ac:dyDescent="0.3">
      <c r="A180" s="116" t="s">
        <v>403</v>
      </c>
      <c r="B180" s="117"/>
      <c r="C180" s="117"/>
      <c r="D180" s="118"/>
      <c r="E180" s="119"/>
      <c r="F180" s="25">
        <f>SUM(F136,F160,F151,F164,F169,F176,F179)</f>
        <v>0</v>
      </c>
      <c r="H180" s="154"/>
    </row>
    <row r="181" spans="1:8" x14ac:dyDescent="0.3">
      <c r="A181" s="116" t="s">
        <v>460</v>
      </c>
      <c r="B181" s="117"/>
      <c r="C181" s="117"/>
      <c r="D181" s="118"/>
      <c r="E181" s="119"/>
      <c r="F181" s="25">
        <f>PRODUCT(F180,3)</f>
        <v>0</v>
      </c>
    </row>
    <row r="182" spans="1:8" x14ac:dyDescent="0.3">
      <c r="A182" s="116" t="s">
        <v>495</v>
      </c>
      <c r="B182" s="117"/>
      <c r="C182" s="117"/>
      <c r="D182" s="118"/>
      <c r="E182" s="119"/>
      <c r="F182" s="25">
        <f>SUM(F8,F65,F128,F181)</f>
        <v>0</v>
      </c>
    </row>
  </sheetData>
  <printOptions horizontalCentered="1"/>
  <pageMargins left="0.70866141732283472" right="0.70866141732283472" top="0.59055118110236227" bottom="0.55118110236220474" header="0.31496062992125984" footer="0.31496062992125984"/>
  <pageSetup paperSize="9" scale="38" fitToHeight="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46446-E148-480B-8B2B-EA6A38B48F06}">
  <sheetPr>
    <tabColor theme="3" tint="0.499984740745262"/>
    <pageSetUpPr fitToPage="1"/>
  </sheetPr>
  <dimension ref="A2:E174"/>
  <sheetViews>
    <sheetView showGridLines="0" view="pageBreakPreview" zoomScale="110" zoomScaleNormal="100" zoomScaleSheetLayoutView="110" workbookViewId="0">
      <selection activeCell="C10" sqref="C10"/>
    </sheetView>
  </sheetViews>
  <sheetFormatPr defaultColWidth="11.54296875" defaultRowHeight="14" x14ac:dyDescent="0.3"/>
  <cols>
    <col min="1" max="1" width="6.453125" style="1" bestFit="1" customWidth="1"/>
    <col min="2" max="3" width="41.81640625" style="1" customWidth="1"/>
    <col min="4" max="4" width="8.7265625" style="1" customWidth="1"/>
    <col min="5" max="16384" width="11.54296875" style="1"/>
  </cols>
  <sheetData>
    <row r="2" spans="1:5" x14ac:dyDescent="0.3">
      <c r="A2" s="27" t="s">
        <v>497</v>
      </c>
      <c r="B2" s="28"/>
      <c r="C2" s="28"/>
      <c r="D2" s="28"/>
    </row>
    <row r="4" spans="1:5" x14ac:dyDescent="0.3">
      <c r="A4" s="31" t="s">
        <v>158</v>
      </c>
      <c r="B4" s="31" t="s">
        <v>159</v>
      </c>
      <c r="C4" s="31" t="s">
        <v>164</v>
      </c>
      <c r="D4" s="32" t="s">
        <v>160</v>
      </c>
    </row>
    <row r="5" spans="1:5" x14ac:dyDescent="0.3">
      <c r="A5" s="2" t="s">
        <v>165</v>
      </c>
      <c r="B5" s="3" t="s">
        <v>166</v>
      </c>
      <c r="C5" s="13"/>
      <c r="D5" s="13"/>
      <c r="E5" s="39"/>
    </row>
    <row r="6" spans="1:5" ht="84" x14ac:dyDescent="0.3">
      <c r="A6" s="10" t="s">
        <v>167</v>
      </c>
      <c r="B6" s="12" t="s">
        <v>172</v>
      </c>
      <c r="C6" s="12" t="s">
        <v>171</v>
      </c>
      <c r="D6" s="7" t="s">
        <v>99</v>
      </c>
      <c r="E6" s="40"/>
    </row>
    <row r="7" spans="1:5" ht="84" x14ac:dyDescent="0.3">
      <c r="A7" s="10" t="s">
        <v>168</v>
      </c>
      <c r="B7" s="12" t="s">
        <v>169</v>
      </c>
      <c r="C7" s="12" t="s">
        <v>173</v>
      </c>
      <c r="D7" s="7" t="s">
        <v>99</v>
      </c>
      <c r="E7" s="40"/>
    </row>
    <row r="8" spans="1:5" x14ac:dyDescent="0.3">
      <c r="A8" s="36" t="s">
        <v>170</v>
      </c>
      <c r="B8" s="3"/>
      <c r="C8" s="13"/>
      <c r="D8" s="37"/>
      <c r="E8" s="41"/>
    </row>
    <row r="9" spans="1:5" x14ac:dyDescent="0.3">
      <c r="A9" s="122"/>
      <c r="B9" s="123"/>
      <c r="C9" s="124"/>
      <c r="D9" s="125"/>
      <c r="E9" s="41"/>
    </row>
    <row r="10" spans="1:5" x14ac:dyDescent="0.3">
      <c r="A10" s="27" t="s">
        <v>458</v>
      </c>
      <c r="B10" s="28"/>
      <c r="C10" s="28"/>
      <c r="D10" s="28"/>
      <c r="E10" s="41"/>
    </row>
    <row r="11" spans="1:5" x14ac:dyDescent="0.3">
      <c r="A11" s="122"/>
      <c r="B11" s="123"/>
      <c r="C11" s="124"/>
      <c r="D11" s="125"/>
      <c r="E11" s="41"/>
    </row>
    <row r="12" spans="1:5" x14ac:dyDescent="0.3">
      <c r="A12" s="2" t="s">
        <v>0</v>
      </c>
      <c r="B12" s="3" t="s">
        <v>1</v>
      </c>
      <c r="C12" s="13"/>
      <c r="D12" s="4"/>
      <c r="E12" s="41"/>
    </row>
    <row r="13" spans="1:5" ht="112" x14ac:dyDescent="0.3">
      <c r="A13" s="7" t="s">
        <v>2</v>
      </c>
      <c r="B13" s="8" t="s">
        <v>3</v>
      </c>
      <c r="C13" s="8" t="s">
        <v>100</v>
      </c>
      <c r="D13" s="9" t="s">
        <v>4</v>
      </c>
      <c r="E13" s="41"/>
    </row>
    <row r="14" spans="1:5" ht="112" x14ac:dyDescent="0.3">
      <c r="A14" s="7" t="s">
        <v>5</v>
      </c>
      <c r="B14" s="8" t="s">
        <v>177</v>
      </c>
      <c r="C14" s="8" t="s">
        <v>211</v>
      </c>
      <c r="D14" s="7" t="s">
        <v>7</v>
      </c>
      <c r="E14" s="41"/>
    </row>
    <row r="15" spans="1:5" ht="126" x14ac:dyDescent="0.3">
      <c r="A15" s="7" t="s">
        <v>8</v>
      </c>
      <c r="B15" s="12" t="s">
        <v>175</v>
      </c>
      <c r="C15" s="12" t="s">
        <v>212</v>
      </c>
      <c r="D15" s="7" t="s">
        <v>7</v>
      </c>
      <c r="E15" s="41"/>
    </row>
    <row r="16" spans="1:5" x14ac:dyDescent="0.3">
      <c r="A16" s="3" t="s">
        <v>12</v>
      </c>
      <c r="B16" s="13"/>
      <c r="C16" s="13"/>
      <c r="D16" s="5"/>
      <c r="E16" s="41"/>
    </row>
    <row r="17" spans="1:5" x14ac:dyDescent="0.3">
      <c r="A17" s="2" t="s">
        <v>13</v>
      </c>
      <c r="B17" s="3" t="s">
        <v>14</v>
      </c>
      <c r="C17" s="13"/>
      <c r="D17" s="4"/>
      <c r="E17" s="41"/>
    </row>
    <row r="18" spans="1:5" ht="126" x14ac:dyDescent="0.3">
      <c r="A18" s="7" t="s">
        <v>15</v>
      </c>
      <c r="B18" s="12" t="s">
        <v>440</v>
      </c>
      <c r="C18" s="12" t="s">
        <v>213</v>
      </c>
      <c r="D18" s="7" t="s">
        <v>7</v>
      </c>
      <c r="E18" s="41"/>
    </row>
    <row r="19" spans="1:5" ht="98" x14ac:dyDescent="0.3">
      <c r="A19" s="7" t="s">
        <v>16</v>
      </c>
      <c r="B19" s="12" t="s">
        <v>178</v>
      </c>
      <c r="C19" s="12" t="s">
        <v>214</v>
      </c>
      <c r="D19" s="7" t="s">
        <v>7</v>
      </c>
      <c r="E19" s="41"/>
    </row>
    <row r="20" spans="1:5" ht="84" x14ac:dyDescent="0.3">
      <c r="A20" s="7" t="s">
        <v>17</v>
      </c>
      <c r="B20" s="12" t="s">
        <v>179</v>
      </c>
      <c r="C20" s="12" t="s">
        <v>215</v>
      </c>
      <c r="D20" s="7" t="s">
        <v>7</v>
      </c>
      <c r="E20" s="41"/>
    </row>
    <row r="21" spans="1:5" ht="70" x14ac:dyDescent="0.3">
      <c r="A21" s="7" t="s">
        <v>18</v>
      </c>
      <c r="B21" s="12" t="s">
        <v>441</v>
      </c>
      <c r="C21" s="12" t="s">
        <v>216</v>
      </c>
      <c r="D21" s="7" t="s">
        <v>7</v>
      </c>
      <c r="E21" s="41"/>
    </row>
    <row r="22" spans="1:5" ht="70" x14ac:dyDescent="0.3">
      <c r="A22" s="7" t="s">
        <v>20</v>
      </c>
      <c r="B22" s="12" t="s">
        <v>442</v>
      </c>
      <c r="C22" s="12" t="s">
        <v>217</v>
      </c>
      <c r="D22" s="7" t="s">
        <v>7</v>
      </c>
      <c r="E22" s="41"/>
    </row>
    <row r="23" spans="1:5" ht="70" x14ac:dyDescent="0.3">
      <c r="A23" s="7" t="s">
        <v>22</v>
      </c>
      <c r="B23" s="12" t="s">
        <v>180</v>
      </c>
      <c r="C23" s="12" t="s">
        <v>218</v>
      </c>
      <c r="D23" s="7" t="s">
        <v>176</v>
      </c>
      <c r="E23" s="41"/>
    </row>
    <row r="24" spans="1:5" ht="70" x14ac:dyDescent="0.3">
      <c r="A24" s="7" t="s">
        <v>24</v>
      </c>
      <c r="B24" s="12" t="s">
        <v>181</v>
      </c>
      <c r="C24" s="12" t="s">
        <v>219</v>
      </c>
      <c r="D24" s="7" t="s">
        <v>176</v>
      </c>
      <c r="E24" s="41"/>
    </row>
    <row r="25" spans="1:5" ht="70" x14ac:dyDescent="0.3">
      <c r="A25" s="7" t="s">
        <v>26</v>
      </c>
      <c r="B25" s="12" t="s">
        <v>175</v>
      </c>
      <c r="C25" s="12" t="s">
        <v>220</v>
      </c>
      <c r="D25" s="7" t="s">
        <v>7</v>
      </c>
      <c r="E25" s="41"/>
    </row>
    <row r="26" spans="1:5" ht="70" x14ac:dyDescent="0.3">
      <c r="A26" s="7" t="s">
        <v>28</v>
      </c>
      <c r="B26" s="12" t="s">
        <v>182</v>
      </c>
      <c r="C26" s="12" t="s">
        <v>221</v>
      </c>
      <c r="D26" s="7" t="s">
        <v>4</v>
      </c>
      <c r="E26" s="41"/>
    </row>
    <row r="27" spans="1:5" ht="56" x14ac:dyDescent="0.3">
      <c r="A27" s="7" t="s">
        <v>30</v>
      </c>
      <c r="B27" s="12" t="s">
        <v>443</v>
      </c>
      <c r="C27" s="12" t="s">
        <v>222</v>
      </c>
      <c r="D27" s="7" t="s">
        <v>7</v>
      </c>
      <c r="E27" s="41"/>
    </row>
    <row r="28" spans="1:5" ht="56" x14ac:dyDescent="0.3">
      <c r="A28" s="7" t="s">
        <v>32</v>
      </c>
      <c r="B28" s="12" t="s">
        <v>183</v>
      </c>
      <c r="C28" s="12" t="s">
        <v>223</v>
      </c>
      <c r="D28" s="7" t="s">
        <v>7</v>
      </c>
      <c r="E28" s="41"/>
    </row>
    <row r="29" spans="1:5" ht="70" x14ac:dyDescent="0.3">
      <c r="A29" s="7" t="s">
        <v>33</v>
      </c>
      <c r="B29" s="12" t="s">
        <v>444</v>
      </c>
      <c r="C29" s="12" t="s">
        <v>224</v>
      </c>
      <c r="D29" s="7" t="s">
        <v>7</v>
      </c>
      <c r="E29" s="41"/>
    </row>
    <row r="30" spans="1:5" ht="70" x14ac:dyDescent="0.3">
      <c r="A30" s="7" t="s">
        <v>35</v>
      </c>
      <c r="B30" s="12" t="s">
        <v>445</v>
      </c>
      <c r="C30" s="12" t="s">
        <v>225</v>
      </c>
      <c r="D30" s="7" t="s">
        <v>7</v>
      </c>
      <c r="E30" s="41"/>
    </row>
    <row r="31" spans="1:5" ht="70" x14ac:dyDescent="0.3">
      <c r="A31" s="7" t="s">
        <v>36</v>
      </c>
      <c r="B31" s="12" t="s">
        <v>446</v>
      </c>
      <c r="C31" s="12" t="s">
        <v>226</v>
      </c>
      <c r="D31" s="7" t="s">
        <v>7</v>
      </c>
      <c r="E31" s="41"/>
    </row>
    <row r="32" spans="1:5" ht="84" x14ac:dyDescent="0.3">
      <c r="A32" s="7" t="s">
        <v>185</v>
      </c>
      <c r="B32" s="12" t="s">
        <v>184</v>
      </c>
      <c r="C32" s="12" t="s">
        <v>227</v>
      </c>
      <c r="D32" s="7" t="s">
        <v>99</v>
      </c>
      <c r="E32" s="41"/>
    </row>
    <row r="33" spans="1:5" x14ac:dyDescent="0.3">
      <c r="A33" s="3" t="s">
        <v>38</v>
      </c>
      <c r="B33" s="13"/>
      <c r="C33" s="13"/>
      <c r="D33" s="5"/>
      <c r="E33" s="41"/>
    </row>
    <row r="34" spans="1:5" x14ac:dyDescent="0.3">
      <c r="A34" s="2" t="s">
        <v>39</v>
      </c>
      <c r="B34" s="3" t="s">
        <v>208</v>
      </c>
      <c r="C34" s="13"/>
      <c r="D34" s="4"/>
      <c r="E34" s="41"/>
    </row>
    <row r="35" spans="1:5" ht="126" x14ac:dyDescent="0.3">
      <c r="A35" s="7" t="s">
        <v>41</v>
      </c>
      <c r="B35" s="12" t="s">
        <v>186</v>
      </c>
      <c r="C35" s="12" t="s">
        <v>228</v>
      </c>
      <c r="D35" s="7" t="s">
        <v>7</v>
      </c>
      <c r="E35" s="41"/>
    </row>
    <row r="36" spans="1:5" ht="112" x14ac:dyDescent="0.3">
      <c r="A36" s="7" t="s">
        <v>43</v>
      </c>
      <c r="B36" s="12" t="s">
        <v>447</v>
      </c>
      <c r="C36" s="12" t="s">
        <v>229</v>
      </c>
      <c r="D36" s="7" t="s">
        <v>7</v>
      </c>
      <c r="E36" s="41"/>
    </row>
    <row r="37" spans="1:5" ht="98" x14ac:dyDescent="0.3">
      <c r="A37" s="7" t="s">
        <v>44</v>
      </c>
      <c r="B37" s="12" t="s">
        <v>448</v>
      </c>
      <c r="C37" s="12" t="s">
        <v>230</v>
      </c>
      <c r="D37" s="7" t="s">
        <v>7</v>
      </c>
      <c r="E37" s="41"/>
    </row>
    <row r="38" spans="1:5" ht="98" x14ac:dyDescent="0.3">
      <c r="A38" s="7" t="s">
        <v>45</v>
      </c>
      <c r="B38" s="12" t="s">
        <v>449</v>
      </c>
      <c r="C38" s="12" t="s">
        <v>231</v>
      </c>
      <c r="D38" s="7" t="s">
        <v>4</v>
      </c>
      <c r="E38" s="41"/>
    </row>
    <row r="39" spans="1:5" ht="98" x14ac:dyDescent="0.3">
      <c r="A39" s="7" t="s">
        <v>46</v>
      </c>
      <c r="B39" s="12" t="s">
        <v>187</v>
      </c>
      <c r="C39" s="12" t="s">
        <v>232</v>
      </c>
      <c r="D39" s="7" t="s">
        <v>73</v>
      </c>
      <c r="E39" s="41"/>
    </row>
    <row r="40" spans="1:5" ht="112" x14ac:dyDescent="0.3">
      <c r="A40" s="7" t="s">
        <v>48</v>
      </c>
      <c r="B40" s="12" t="s">
        <v>188</v>
      </c>
      <c r="C40" s="12" t="s">
        <v>233</v>
      </c>
      <c r="D40" s="7" t="s">
        <v>189</v>
      </c>
      <c r="E40" s="41"/>
    </row>
    <row r="41" spans="1:5" ht="112" x14ac:dyDescent="0.3">
      <c r="A41" s="7" t="s">
        <v>192</v>
      </c>
      <c r="B41" s="12" t="s">
        <v>190</v>
      </c>
      <c r="C41" s="12" t="s">
        <v>234</v>
      </c>
      <c r="D41" s="7" t="s">
        <v>4</v>
      </c>
      <c r="E41" s="41"/>
    </row>
    <row r="42" spans="1:5" ht="112" x14ac:dyDescent="0.3">
      <c r="A42" s="7" t="s">
        <v>193</v>
      </c>
      <c r="B42" s="12" t="s">
        <v>191</v>
      </c>
      <c r="C42" s="12" t="s">
        <v>235</v>
      </c>
      <c r="D42" s="7" t="s">
        <v>4</v>
      </c>
      <c r="E42" s="41"/>
    </row>
    <row r="43" spans="1:5" x14ac:dyDescent="0.3">
      <c r="A43" s="3" t="s">
        <v>50</v>
      </c>
      <c r="B43" s="13"/>
      <c r="C43" s="13"/>
      <c r="D43" s="13"/>
      <c r="E43" s="41"/>
    </row>
    <row r="44" spans="1:5" x14ac:dyDescent="0.3">
      <c r="A44" s="2" t="s">
        <v>51</v>
      </c>
      <c r="B44" s="3" t="s">
        <v>52</v>
      </c>
      <c r="C44" s="13"/>
      <c r="D44" s="4"/>
      <c r="E44" s="41"/>
    </row>
    <row r="45" spans="1:5" ht="98" x14ac:dyDescent="0.3">
      <c r="A45" s="16" t="s">
        <v>53</v>
      </c>
      <c r="B45" s="63" t="s">
        <v>194</v>
      </c>
      <c r="C45" s="46" t="s">
        <v>236</v>
      </c>
      <c r="D45" s="16" t="s">
        <v>55</v>
      </c>
      <c r="E45" s="41"/>
    </row>
    <row r="46" spans="1:5" ht="84" x14ac:dyDescent="0.3">
      <c r="A46" s="16" t="s">
        <v>56</v>
      </c>
      <c r="B46" s="63" t="s">
        <v>195</v>
      </c>
      <c r="C46" s="46" t="s">
        <v>237</v>
      </c>
      <c r="D46" s="16" t="s">
        <v>55</v>
      </c>
      <c r="E46" s="41"/>
    </row>
    <row r="47" spans="1:5" ht="84" x14ac:dyDescent="0.3">
      <c r="A47" s="16" t="s">
        <v>58</v>
      </c>
      <c r="B47" s="63" t="s">
        <v>196</v>
      </c>
      <c r="C47" s="46" t="s">
        <v>238</v>
      </c>
      <c r="D47" s="16" t="s">
        <v>60</v>
      </c>
      <c r="E47" s="41"/>
    </row>
    <row r="48" spans="1:5" ht="84" x14ac:dyDescent="0.3">
      <c r="A48" s="16" t="s">
        <v>61</v>
      </c>
      <c r="B48" s="63" t="s">
        <v>197</v>
      </c>
      <c r="C48" s="46" t="s">
        <v>239</v>
      </c>
      <c r="D48" s="16" t="s">
        <v>55</v>
      </c>
      <c r="E48" s="41"/>
    </row>
    <row r="49" spans="1:5" ht="84" x14ac:dyDescent="0.3">
      <c r="A49" s="16" t="s">
        <v>64</v>
      </c>
      <c r="B49" s="63" t="s">
        <v>198</v>
      </c>
      <c r="C49" s="46" t="s">
        <v>240</v>
      </c>
      <c r="D49" s="16" t="s">
        <v>63</v>
      </c>
      <c r="E49" s="41"/>
    </row>
    <row r="50" spans="1:5" ht="70" x14ac:dyDescent="0.3">
      <c r="A50" s="16" t="s">
        <v>66</v>
      </c>
      <c r="B50" s="63" t="s">
        <v>199</v>
      </c>
      <c r="C50" s="46" t="s">
        <v>241</v>
      </c>
      <c r="D50" s="16" t="s">
        <v>63</v>
      </c>
      <c r="E50" s="41"/>
    </row>
    <row r="51" spans="1:5" x14ac:dyDescent="0.3">
      <c r="A51" s="3" t="s">
        <v>68</v>
      </c>
      <c r="B51" s="13"/>
      <c r="C51" s="13"/>
      <c r="D51" s="5"/>
      <c r="E51" s="41"/>
    </row>
    <row r="52" spans="1:5" x14ac:dyDescent="0.3">
      <c r="A52" s="2" t="s">
        <v>69</v>
      </c>
      <c r="B52" s="3" t="s">
        <v>70</v>
      </c>
      <c r="C52" s="13"/>
      <c r="D52" s="4"/>
      <c r="E52" s="41"/>
    </row>
    <row r="53" spans="1:5" ht="98" x14ac:dyDescent="0.3">
      <c r="A53" s="18" t="s">
        <v>71</v>
      </c>
      <c r="B53" s="63" t="s">
        <v>200</v>
      </c>
      <c r="C53" s="46" t="s">
        <v>242</v>
      </c>
      <c r="D53" s="47" t="s">
        <v>99</v>
      </c>
      <c r="E53" s="41"/>
    </row>
    <row r="54" spans="1:5" ht="98" x14ac:dyDescent="0.3">
      <c r="A54" s="18" t="s">
        <v>72</v>
      </c>
      <c r="B54" s="63" t="s">
        <v>174</v>
      </c>
      <c r="C54" s="46" t="s">
        <v>243</v>
      </c>
      <c r="D54" s="47" t="s">
        <v>99</v>
      </c>
      <c r="E54" s="41"/>
    </row>
    <row r="55" spans="1:5" ht="98" x14ac:dyDescent="0.3">
      <c r="A55" s="18" t="s">
        <v>74</v>
      </c>
      <c r="B55" s="20" t="s">
        <v>143</v>
      </c>
      <c r="C55" s="20" t="s">
        <v>244</v>
      </c>
      <c r="D55" s="7" t="s">
        <v>99</v>
      </c>
      <c r="E55" s="41"/>
    </row>
    <row r="56" spans="1:5" ht="98" x14ac:dyDescent="0.3">
      <c r="A56" s="18" t="s">
        <v>76</v>
      </c>
      <c r="B56" s="20" t="s">
        <v>207</v>
      </c>
      <c r="C56" s="20" t="s">
        <v>245</v>
      </c>
      <c r="D56" s="7" t="s">
        <v>73</v>
      </c>
      <c r="E56" s="41"/>
    </row>
    <row r="57" spans="1:5" ht="84" x14ac:dyDescent="0.3">
      <c r="A57" s="18" t="s">
        <v>78</v>
      </c>
      <c r="B57" s="64" t="s">
        <v>204</v>
      </c>
      <c r="C57" s="49" t="s">
        <v>246</v>
      </c>
      <c r="D57" s="47" t="s">
        <v>73</v>
      </c>
      <c r="E57" s="41"/>
    </row>
    <row r="58" spans="1:5" ht="84" x14ac:dyDescent="0.3">
      <c r="A58" s="18" t="s">
        <v>201</v>
      </c>
      <c r="B58" s="63" t="s">
        <v>203</v>
      </c>
      <c r="C58" s="46" t="s">
        <v>247</v>
      </c>
      <c r="D58" s="47" t="s">
        <v>99</v>
      </c>
      <c r="E58" s="41"/>
    </row>
    <row r="59" spans="1:5" ht="98" x14ac:dyDescent="0.3">
      <c r="A59" s="18" t="s">
        <v>202</v>
      </c>
      <c r="B59" s="20" t="s">
        <v>205</v>
      </c>
      <c r="C59" s="20" t="s">
        <v>248</v>
      </c>
      <c r="D59" s="7" t="s">
        <v>73</v>
      </c>
      <c r="E59" s="41"/>
    </row>
    <row r="60" spans="1:5" x14ac:dyDescent="0.3">
      <c r="A60" s="3" t="s">
        <v>81</v>
      </c>
      <c r="B60" s="13"/>
      <c r="C60" s="13"/>
      <c r="D60" s="5"/>
      <c r="E60" s="41"/>
    </row>
    <row r="61" spans="1:5" x14ac:dyDescent="0.3">
      <c r="A61" s="2" t="s">
        <v>82</v>
      </c>
      <c r="B61" s="3" t="s">
        <v>83</v>
      </c>
      <c r="C61" s="13"/>
      <c r="D61" s="4"/>
      <c r="E61" s="41"/>
    </row>
    <row r="62" spans="1:5" ht="154" x14ac:dyDescent="0.3">
      <c r="A62" s="7" t="s">
        <v>84</v>
      </c>
      <c r="B62" s="12" t="s">
        <v>206</v>
      </c>
      <c r="C62" s="12" t="s">
        <v>249</v>
      </c>
      <c r="D62" s="7" t="s">
        <v>73</v>
      </c>
      <c r="E62" s="41"/>
    </row>
    <row r="63" spans="1:5" x14ac:dyDescent="0.3">
      <c r="A63" s="21"/>
      <c r="B63" s="22" t="s">
        <v>85</v>
      </c>
      <c r="C63" s="22"/>
      <c r="D63" s="4"/>
      <c r="E63" s="41"/>
    </row>
    <row r="64" spans="1:5" x14ac:dyDescent="0.3">
      <c r="A64" s="138"/>
      <c r="B64" s="124"/>
      <c r="C64" s="124"/>
      <c r="D64" s="125"/>
      <c r="E64" s="41"/>
    </row>
    <row r="65" spans="1:5" x14ac:dyDescent="0.3">
      <c r="A65" s="27" t="s">
        <v>476</v>
      </c>
      <c r="B65" s="28"/>
      <c r="C65" s="28"/>
      <c r="D65" s="28"/>
      <c r="E65" s="41"/>
    </row>
    <row r="66" spans="1:5" x14ac:dyDescent="0.3">
      <c r="A66" s="138"/>
      <c r="B66" s="124"/>
      <c r="C66" s="124"/>
      <c r="D66" s="125"/>
      <c r="E66" s="41"/>
    </row>
    <row r="67" spans="1:5" x14ac:dyDescent="0.3">
      <c r="A67" s="2" t="s">
        <v>0</v>
      </c>
      <c r="B67" s="3" t="s">
        <v>1</v>
      </c>
      <c r="C67" s="13"/>
      <c r="D67" s="4"/>
      <c r="E67" s="41"/>
    </row>
    <row r="68" spans="1:5" ht="112" x14ac:dyDescent="0.3">
      <c r="A68" s="7" t="s">
        <v>2</v>
      </c>
      <c r="B68" s="8" t="s">
        <v>3</v>
      </c>
      <c r="C68" s="8" t="s">
        <v>100</v>
      </c>
      <c r="D68" s="9" t="s">
        <v>4</v>
      </c>
      <c r="E68" s="41"/>
    </row>
    <row r="69" spans="1:5" ht="98" x14ac:dyDescent="0.3">
      <c r="A69" s="7" t="s">
        <v>5</v>
      </c>
      <c r="B69" s="12" t="s">
        <v>6</v>
      </c>
      <c r="C69" s="12" t="s">
        <v>101</v>
      </c>
      <c r="D69" s="7" t="s">
        <v>7</v>
      </c>
      <c r="E69" s="41"/>
    </row>
    <row r="70" spans="1:5" ht="70" x14ac:dyDescent="0.3">
      <c r="A70" s="7" t="s">
        <v>8</v>
      </c>
      <c r="B70" s="12" t="s">
        <v>9</v>
      </c>
      <c r="C70" s="12" t="s">
        <v>102</v>
      </c>
      <c r="D70" s="7" t="s">
        <v>7</v>
      </c>
      <c r="E70" s="41"/>
    </row>
    <row r="71" spans="1:5" ht="98" x14ac:dyDescent="0.3">
      <c r="A71" s="7" t="s">
        <v>10</v>
      </c>
      <c r="B71" s="8" t="s">
        <v>11</v>
      </c>
      <c r="C71" s="8" t="s">
        <v>103</v>
      </c>
      <c r="D71" s="7" t="s">
        <v>7</v>
      </c>
      <c r="E71" s="41"/>
    </row>
    <row r="72" spans="1:5" x14ac:dyDescent="0.3">
      <c r="A72" s="3" t="s">
        <v>12</v>
      </c>
      <c r="B72" s="13"/>
      <c r="C72" s="13"/>
      <c r="D72" s="5"/>
      <c r="E72" s="41"/>
    </row>
    <row r="73" spans="1:5" x14ac:dyDescent="0.3">
      <c r="A73" s="2" t="s">
        <v>13</v>
      </c>
      <c r="B73" s="3" t="s">
        <v>14</v>
      </c>
      <c r="C73" s="13"/>
      <c r="D73" s="4"/>
      <c r="E73" s="41"/>
    </row>
    <row r="74" spans="1:5" ht="84" x14ac:dyDescent="0.3">
      <c r="A74" s="7" t="s">
        <v>15</v>
      </c>
      <c r="B74" s="12" t="s">
        <v>119</v>
      </c>
      <c r="C74" s="12" t="s">
        <v>104</v>
      </c>
      <c r="D74" s="7" t="s">
        <v>7</v>
      </c>
      <c r="E74" s="41"/>
    </row>
    <row r="75" spans="1:5" ht="56" x14ac:dyDescent="0.3">
      <c r="A75" s="7" t="s">
        <v>16</v>
      </c>
      <c r="B75" s="12" t="s">
        <v>118</v>
      </c>
      <c r="C75" s="12" t="s">
        <v>105</v>
      </c>
      <c r="D75" s="7" t="s">
        <v>7</v>
      </c>
      <c r="E75" s="41"/>
    </row>
    <row r="76" spans="1:5" ht="70" x14ac:dyDescent="0.3">
      <c r="A76" s="7" t="s">
        <v>17</v>
      </c>
      <c r="B76" s="12" t="s">
        <v>117</v>
      </c>
      <c r="C76" s="12" t="s">
        <v>106</v>
      </c>
      <c r="D76" s="7" t="s">
        <v>7</v>
      </c>
      <c r="E76" s="41"/>
    </row>
    <row r="77" spans="1:5" ht="84" x14ac:dyDescent="0.3">
      <c r="A77" s="7" t="s">
        <v>18</v>
      </c>
      <c r="B77" s="12" t="s">
        <v>116</v>
      </c>
      <c r="C77" s="12" t="s">
        <v>107</v>
      </c>
      <c r="D77" s="7" t="s">
        <v>7</v>
      </c>
      <c r="E77" s="41"/>
    </row>
    <row r="78" spans="1:5" ht="56" x14ac:dyDescent="0.3">
      <c r="A78" s="7" t="s">
        <v>20</v>
      </c>
      <c r="B78" s="12" t="s">
        <v>21</v>
      </c>
      <c r="C78" s="12" t="s">
        <v>108</v>
      </c>
      <c r="D78" s="7" t="s">
        <v>7</v>
      </c>
      <c r="E78" s="41"/>
    </row>
    <row r="79" spans="1:5" ht="84" x14ac:dyDescent="0.3">
      <c r="A79" s="7" t="s">
        <v>22</v>
      </c>
      <c r="B79" s="12" t="s">
        <v>23</v>
      </c>
      <c r="C79" s="12" t="s">
        <v>109</v>
      </c>
      <c r="D79" s="7" t="s">
        <v>7</v>
      </c>
      <c r="E79" s="41"/>
    </row>
    <row r="80" spans="1:5" ht="84" x14ac:dyDescent="0.3">
      <c r="A80" s="7" t="s">
        <v>24</v>
      </c>
      <c r="B80" s="12" t="s">
        <v>125</v>
      </c>
      <c r="C80" s="12" t="s">
        <v>110</v>
      </c>
      <c r="D80" s="7" t="s">
        <v>7</v>
      </c>
      <c r="E80" s="41"/>
    </row>
    <row r="81" spans="1:5" ht="42" x14ac:dyDescent="0.3">
      <c r="A81" s="7" t="s">
        <v>26</v>
      </c>
      <c r="B81" s="12" t="s">
        <v>27</v>
      </c>
      <c r="C81" s="12" t="s">
        <v>111</v>
      </c>
      <c r="D81" s="7" t="s">
        <v>7</v>
      </c>
      <c r="E81" s="41"/>
    </row>
    <row r="82" spans="1:5" ht="56" x14ac:dyDescent="0.3">
      <c r="A82" s="7" t="s">
        <v>28</v>
      </c>
      <c r="B82" s="12" t="s">
        <v>29</v>
      </c>
      <c r="C82" s="12" t="s">
        <v>112</v>
      </c>
      <c r="D82" s="7" t="s">
        <v>7</v>
      </c>
      <c r="E82" s="41"/>
    </row>
    <row r="83" spans="1:5" ht="56" x14ac:dyDescent="0.3">
      <c r="A83" s="7" t="s">
        <v>30</v>
      </c>
      <c r="B83" s="12" t="s">
        <v>31</v>
      </c>
      <c r="C83" s="12" t="s">
        <v>113</v>
      </c>
      <c r="D83" s="7" t="s">
        <v>4</v>
      </c>
      <c r="E83" s="41"/>
    </row>
    <row r="84" spans="1:5" ht="70" x14ac:dyDescent="0.3">
      <c r="A84" s="7" t="s">
        <v>32</v>
      </c>
      <c r="B84" s="12" t="s">
        <v>115</v>
      </c>
      <c r="C84" s="12" t="s">
        <v>114</v>
      </c>
      <c r="D84" s="7" t="s">
        <v>7</v>
      </c>
      <c r="E84" s="41"/>
    </row>
    <row r="85" spans="1:5" ht="56" x14ac:dyDescent="0.3">
      <c r="A85" s="7" t="s">
        <v>33</v>
      </c>
      <c r="B85" s="12" t="s">
        <v>34</v>
      </c>
      <c r="C85" s="12" t="s">
        <v>120</v>
      </c>
      <c r="D85" s="7" t="s">
        <v>7</v>
      </c>
      <c r="E85" s="41"/>
    </row>
    <row r="86" spans="1:5" ht="70" x14ac:dyDescent="0.3">
      <c r="A86" s="7" t="s">
        <v>35</v>
      </c>
      <c r="B86" s="12" t="s">
        <v>124</v>
      </c>
      <c r="C86" s="12" t="s">
        <v>121</v>
      </c>
      <c r="D86" s="7" t="s">
        <v>7</v>
      </c>
      <c r="E86" s="41"/>
    </row>
    <row r="87" spans="1:5" ht="70" x14ac:dyDescent="0.3">
      <c r="A87" s="7" t="s">
        <v>36</v>
      </c>
      <c r="B87" s="12" t="s">
        <v>123</v>
      </c>
      <c r="C87" s="12" t="s">
        <v>122</v>
      </c>
      <c r="D87" s="7" t="s">
        <v>7</v>
      </c>
      <c r="E87" s="41"/>
    </row>
    <row r="88" spans="1:5" x14ac:dyDescent="0.3">
      <c r="A88" s="3" t="s">
        <v>38</v>
      </c>
      <c r="B88" s="13"/>
      <c r="C88" s="13"/>
      <c r="D88" s="5"/>
      <c r="E88" s="41"/>
    </row>
    <row r="89" spans="1:5" x14ac:dyDescent="0.3">
      <c r="A89" s="2" t="s">
        <v>39</v>
      </c>
      <c r="B89" s="3" t="s">
        <v>40</v>
      </c>
      <c r="C89" s="13"/>
      <c r="D89" s="4"/>
      <c r="E89" s="41"/>
    </row>
    <row r="90" spans="1:5" ht="70" x14ac:dyDescent="0.3">
      <c r="A90" s="7" t="s">
        <v>41</v>
      </c>
      <c r="B90" s="12" t="s">
        <v>42</v>
      </c>
      <c r="C90" s="12" t="s">
        <v>126</v>
      </c>
      <c r="D90" s="7" t="s">
        <v>7</v>
      </c>
      <c r="E90" s="41"/>
    </row>
    <row r="91" spans="1:5" ht="56" x14ac:dyDescent="0.3">
      <c r="A91" s="7" t="s">
        <v>43</v>
      </c>
      <c r="B91" s="12" t="s">
        <v>128</v>
      </c>
      <c r="C91" s="12" t="s">
        <v>127</v>
      </c>
      <c r="D91" s="7" t="s">
        <v>7</v>
      </c>
      <c r="E91" s="41"/>
    </row>
    <row r="92" spans="1:5" ht="56" x14ac:dyDescent="0.3">
      <c r="A92" s="7" t="s">
        <v>44</v>
      </c>
      <c r="B92" s="12" t="s">
        <v>129</v>
      </c>
      <c r="C92" s="12" t="s">
        <v>131</v>
      </c>
      <c r="D92" s="7" t="s">
        <v>7</v>
      </c>
      <c r="E92" s="41"/>
    </row>
    <row r="93" spans="1:5" ht="70" x14ac:dyDescent="0.3">
      <c r="A93" s="7" t="s">
        <v>45</v>
      </c>
      <c r="B93" s="12" t="s">
        <v>130</v>
      </c>
      <c r="C93" s="12" t="s">
        <v>132</v>
      </c>
      <c r="D93" s="7" t="s">
        <v>7</v>
      </c>
      <c r="E93" s="41"/>
    </row>
    <row r="94" spans="1:5" ht="56" x14ac:dyDescent="0.3">
      <c r="A94" s="7" t="s">
        <v>46</v>
      </c>
      <c r="B94" s="12" t="s">
        <v>47</v>
      </c>
      <c r="C94" s="12" t="s">
        <v>133</v>
      </c>
      <c r="D94" s="7" t="s">
        <v>4</v>
      </c>
      <c r="E94" s="41"/>
    </row>
    <row r="95" spans="1:5" ht="70" x14ac:dyDescent="0.3">
      <c r="A95" s="7" t="s">
        <v>48</v>
      </c>
      <c r="B95" s="12" t="s">
        <v>49</v>
      </c>
      <c r="C95" s="12" t="s">
        <v>134</v>
      </c>
      <c r="D95" s="7" t="s">
        <v>4</v>
      </c>
      <c r="E95" s="41"/>
    </row>
    <row r="96" spans="1:5" ht="112" x14ac:dyDescent="0.3">
      <c r="A96" s="7" t="s">
        <v>192</v>
      </c>
      <c r="B96" s="12" t="s">
        <v>190</v>
      </c>
      <c r="C96" s="12" t="s">
        <v>209</v>
      </c>
      <c r="D96" s="7" t="s">
        <v>4</v>
      </c>
      <c r="E96" s="41"/>
    </row>
    <row r="97" spans="1:5" ht="112" x14ac:dyDescent="0.3">
      <c r="A97" s="7" t="s">
        <v>193</v>
      </c>
      <c r="B97" s="12" t="s">
        <v>191</v>
      </c>
      <c r="C97" s="12" t="s">
        <v>210</v>
      </c>
      <c r="D97" s="7" t="s">
        <v>4</v>
      </c>
      <c r="E97" s="41"/>
    </row>
    <row r="98" spans="1:5" x14ac:dyDescent="0.3">
      <c r="A98" s="3" t="s">
        <v>50</v>
      </c>
      <c r="B98" s="13"/>
      <c r="C98" s="13"/>
      <c r="D98" s="13"/>
      <c r="E98" s="41"/>
    </row>
    <row r="99" spans="1:5" x14ac:dyDescent="0.3">
      <c r="A99" s="2" t="s">
        <v>51</v>
      </c>
      <c r="B99" s="3" t="s">
        <v>52</v>
      </c>
      <c r="C99" s="13"/>
      <c r="D99" s="4"/>
      <c r="E99" s="41"/>
    </row>
    <row r="100" spans="1:5" ht="70" x14ac:dyDescent="0.3">
      <c r="A100" s="16" t="s">
        <v>53</v>
      </c>
      <c r="B100" s="17" t="s">
        <v>54</v>
      </c>
      <c r="C100" s="29" t="s">
        <v>135</v>
      </c>
      <c r="D100" s="16" t="s">
        <v>55</v>
      </c>
      <c r="E100" s="41"/>
    </row>
    <row r="101" spans="1:5" ht="70" x14ac:dyDescent="0.3">
      <c r="A101" s="16" t="s">
        <v>56</v>
      </c>
      <c r="B101" s="17" t="s">
        <v>57</v>
      </c>
      <c r="C101" s="29" t="s">
        <v>136</v>
      </c>
      <c r="D101" s="16" t="s">
        <v>55</v>
      </c>
      <c r="E101" s="41"/>
    </row>
    <row r="102" spans="1:5" ht="70" x14ac:dyDescent="0.3">
      <c r="A102" s="16" t="s">
        <v>58</v>
      </c>
      <c r="B102" s="17" t="s">
        <v>59</v>
      </c>
      <c r="C102" s="29" t="s">
        <v>137</v>
      </c>
      <c r="D102" s="16" t="s">
        <v>60</v>
      </c>
      <c r="E102" s="41"/>
    </row>
    <row r="103" spans="1:5" ht="84" x14ac:dyDescent="0.3">
      <c r="A103" s="16" t="s">
        <v>61</v>
      </c>
      <c r="B103" s="17" t="s">
        <v>62</v>
      </c>
      <c r="C103" s="29" t="s">
        <v>138</v>
      </c>
      <c r="D103" s="16" t="s">
        <v>63</v>
      </c>
      <c r="E103" s="41"/>
    </row>
    <row r="104" spans="1:5" ht="70" x14ac:dyDescent="0.3">
      <c r="A104" s="16" t="s">
        <v>64</v>
      </c>
      <c r="B104" s="17" t="s">
        <v>65</v>
      </c>
      <c r="C104" s="29" t="s">
        <v>139</v>
      </c>
      <c r="D104" s="16" t="s">
        <v>63</v>
      </c>
      <c r="E104" s="41"/>
    </row>
    <row r="105" spans="1:5" ht="70" x14ac:dyDescent="0.3">
      <c r="A105" s="16" t="s">
        <v>66</v>
      </c>
      <c r="B105" s="17" t="s">
        <v>67</v>
      </c>
      <c r="C105" s="29" t="s">
        <v>140</v>
      </c>
      <c r="D105" s="16" t="s">
        <v>63</v>
      </c>
      <c r="E105" s="41"/>
    </row>
    <row r="106" spans="1:5" x14ac:dyDescent="0.3">
      <c r="A106" s="3" t="s">
        <v>68</v>
      </c>
      <c r="B106" s="13"/>
      <c r="C106" s="13"/>
      <c r="D106" s="5"/>
      <c r="E106" s="41"/>
    </row>
    <row r="107" spans="1:5" x14ac:dyDescent="0.3">
      <c r="A107" s="2" t="s">
        <v>69</v>
      </c>
      <c r="B107" s="3" t="s">
        <v>70</v>
      </c>
      <c r="C107" s="13"/>
      <c r="D107" s="4"/>
      <c r="E107" s="41"/>
    </row>
    <row r="108" spans="1:5" ht="70" x14ac:dyDescent="0.3">
      <c r="A108" s="18" t="s">
        <v>71</v>
      </c>
      <c r="B108" s="29" t="s">
        <v>143</v>
      </c>
      <c r="C108" s="29" t="s">
        <v>141</v>
      </c>
      <c r="D108" s="18" t="s">
        <v>63</v>
      </c>
      <c r="E108" s="41"/>
    </row>
    <row r="109" spans="1:5" ht="70" x14ac:dyDescent="0.3">
      <c r="A109" s="18" t="s">
        <v>72</v>
      </c>
      <c r="B109" s="29" t="s">
        <v>145</v>
      </c>
      <c r="C109" s="29" t="s">
        <v>142</v>
      </c>
      <c r="D109" s="18" t="s">
        <v>73</v>
      </c>
      <c r="E109" s="41"/>
    </row>
    <row r="110" spans="1:5" ht="84" x14ac:dyDescent="0.3">
      <c r="A110" s="18" t="s">
        <v>74</v>
      </c>
      <c r="B110" s="17" t="s">
        <v>77</v>
      </c>
      <c r="C110" s="29" t="s">
        <v>144</v>
      </c>
      <c r="D110" s="18" t="s">
        <v>75</v>
      </c>
      <c r="E110" s="41"/>
    </row>
    <row r="111" spans="1:5" ht="140" x14ac:dyDescent="0.3">
      <c r="A111" s="18" t="s">
        <v>76</v>
      </c>
      <c r="B111" s="19" t="s">
        <v>79</v>
      </c>
      <c r="C111" s="29" t="s">
        <v>146</v>
      </c>
      <c r="D111" s="18" t="s">
        <v>73</v>
      </c>
      <c r="E111" s="41"/>
    </row>
    <row r="112" spans="1:5" ht="112" x14ac:dyDescent="0.3">
      <c r="A112" s="18" t="s">
        <v>78</v>
      </c>
      <c r="B112" s="20" t="s">
        <v>80</v>
      </c>
      <c r="C112" s="30" t="s">
        <v>147</v>
      </c>
      <c r="D112" s="18" t="s">
        <v>99</v>
      </c>
      <c r="E112" s="41"/>
    </row>
    <row r="113" spans="1:5" x14ac:dyDescent="0.3">
      <c r="A113" s="3" t="s">
        <v>81</v>
      </c>
      <c r="B113" s="13"/>
      <c r="C113" s="13"/>
      <c r="D113" s="5"/>
      <c r="E113" s="41"/>
    </row>
    <row r="114" spans="1:5" x14ac:dyDescent="0.3">
      <c r="A114" s="2" t="s">
        <v>82</v>
      </c>
      <c r="B114" s="3" t="s">
        <v>83</v>
      </c>
      <c r="C114" s="13"/>
      <c r="D114" s="4"/>
      <c r="E114" s="41"/>
    </row>
    <row r="115" spans="1:5" ht="112" x14ac:dyDescent="0.3">
      <c r="A115" s="7" t="s">
        <v>84</v>
      </c>
      <c r="B115" s="12" t="s">
        <v>148</v>
      </c>
      <c r="C115" s="12" t="s">
        <v>149</v>
      </c>
      <c r="D115" s="7" t="s">
        <v>73</v>
      </c>
      <c r="E115" s="41"/>
    </row>
    <row r="116" spans="1:5" x14ac:dyDescent="0.3">
      <c r="A116" s="21"/>
      <c r="B116" s="22" t="s">
        <v>85</v>
      </c>
      <c r="C116" s="22"/>
      <c r="D116" s="4"/>
      <c r="E116" s="41"/>
    </row>
    <row r="117" spans="1:5" x14ac:dyDescent="0.3">
      <c r="A117" s="2" t="s">
        <v>86</v>
      </c>
      <c r="B117" s="3" t="s">
        <v>87</v>
      </c>
      <c r="C117" s="13"/>
      <c r="D117" s="4"/>
      <c r="E117" s="41"/>
    </row>
    <row r="118" spans="1:5" ht="84" x14ac:dyDescent="0.3">
      <c r="A118" s="16" t="s">
        <v>88</v>
      </c>
      <c r="B118" s="17" t="s">
        <v>89</v>
      </c>
      <c r="C118" s="29" t="s">
        <v>150</v>
      </c>
      <c r="D118" s="18" t="s">
        <v>4</v>
      </c>
      <c r="E118" s="41"/>
    </row>
    <row r="119" spans="1:5" ht="84" x14ac:dyDescent="0.3">
      <c r="A119" s="16" t="s">
        <v>90</v>
      </c>
      <c r="B119" s="17" t="s">
        <v>91</v>
      </c>
      <c r="C119" s="29" t="s">
        <v>151</v>
      </c>
      <c r="D119" s="18" t="s">
        <v>4</v>
      </c>
      <c r="E119" s="41"/>
    </row>
    <row r="120" spans="1:5" ht="70" x14ac:dyDescent="0.3">
      <c r="A120" s="16" t="s">
        <v>92</v>
      </c>
      <c r="B120" s="17" t="s">
        <v>93</v>
      </c>
      <c r="C120" s="29" t="s">
        <v>152</v>
      </c>
      <c r="D120" s="18" t="s">
        <v>4</v>
      </c>
      <c r="E120" s="41"/>
    </row>
    <row r="121" spans="1:5" ht="70" x14ac:dyDescent="0.3">
      <c r="A121" s="16" t="s">
        <v>94</v>
      </c>
      <c r="B121" s="17" t="s">
        <v>95</v>
      </c>
      <c r="C121" s="29" t="s">
        <v>153</v>
      </c>
      <c r="D121" s="16" t="s">
        <v>4</v>
      </c>
      <c r="E121" s="41"/>
    </row>
    <row r="122" spans="1:5" ht="84" x14ac:dyDescent="0.3">
      <c r="A122" s="16" t="s">
        <v>96</v>
      </c>
      <c r="B122" s="12" t="s">
        <v>97</v>
      </c>
      <c r="C122" s="12" t="s">
        <v>154</v>
      </c>
      <c r="D122" s="7" t="s">
        <v>99</v>
      </c>
      <c r="E122" s="41"/>
    </row>
    <row r="123" spans="1:5" x14ac:dyDescent="0.3">
      <c r="A123" s="3" t="s">
        <v>98</v>
      </c>
      <c r="B123" s="22"/>
      <c r="C123" s="22"/>
      <c r="D123" s="4"/>
      <c r="E123" s="41"/>
    </row>
    <row r="124" spans="1:5" x14ac:dyDescent="0.3">
      <c r="A124" s="138"/>
      <c r="B124" s="124"/>
      <c r="C124" s="124"/>
      <c r="D124" s="125"/>
      <c r="E124" s="41"/>
    </row>
    <row r="125" spans="1:5" x14ac:dyDescent="0.3">
      <c r="A125" s="27" t="s">
        <v>478</v>
      </c>
      <c r="B125" s="28"/>
      <c r="C125" s="28"/>
      <c r="D125" s="28"/>
      <c r="E125" s="41"/>
    </row>
    <row r="126" spans="1:5" x14ac:dyDescent="0.3">
      <c r="A126" s="122"/>
      <c r="B126" s="123"/>
      <c r="C126" s="124"/>
      <c r="D126" s="125"/>
      <c r="E126" s="41"/>
    </row>
    <row r="127" spans="1:5" x14ac:dyDescent="0.3">
      <c r="A127" s="2" t="s">
        <v>0</v>
      </c>
      <c r="B127" s="3" t="s">
        <v>1</v>
      </c>
      <c r="C127" s="13"/>
      <c r="D127" s="4"/>
    </row>
    <row r="128" spans="1:5" ht="98" x14ac:dyDescent="0.3">
      <c r="A128" s="7" t="s">
        <v>2</v>
      </c>
      <c r="B128" s="8" t="s">
        <v>3</v>
      </c>
      <c r="C128" s="8" t="s">
        <v>404</v>
      </c>
      <c r="D128" s="9" t="s">
        <v>4</v>
      </c>
    </row>
    <row r="129" spans="1:4" ht="84" x14ac:dyDescent="0.3">
      <c r="A129" s="7" t="s">
        <v>5</v>
      </c>
      <c r="B129" s="8" t="s">
        <v>362</v>
      </c>
      <c r="C129" s="8" t="s">
        <v>405</v>
      </c>
      <c r="D129" s="7" t="s">
        <v>7</v>
      </c>
    </row>
    <row r="130" spans="1:4" ht="84" x14ac:dyDescent="0.3">
      <c r="A130" s="7" t="s">
        <v>8</v>
      </c>
      <c r="B130" s="8" t="s">
        <v>175</v>
      </c>
      <c r="C130" s="8" t="s">
        <v>406</v>
      </c>
      <c r="D130" s="7" t="s">
        <v>7</v>
      </c>
    </row>
    <row r="131" spans="1:4" x14ac:dyDescent="0.3">
      <c r="A131" s="3" t="s">
        <v>12</v>
      </c>
      <c r="B131" s="13"/>
      <c r="C131" s="13"/>
      <c r="D131" s="5"/>
    </row>
    <row r="132" spans="1:4" x14ac:dyDescent="0.3">
      <c r="A132" s="2" t="s">
        <v>13</v>
      </c>
      <c r="B132" s="3" t="s">
        <v>363</v>
      </c>
      <c r="C132" s="13"/>
      <c r="D132" s="4"/>
    </row>
    <row r="133" spans="1:4" ht="84" x14ac:dyDescent="0.3">
      <c r="A133" s="7" t="s">
        <v>15</v>
      </c>
      <c r="B133" s="12" t="s">
        <v>364</v>
      </c>
      <c r="C133" s="12" t="s">
        <v>407</v>
      </c>
      <c r="D133" s="7" t="s">
        <v>7</v>
      </c>
    </row>
    <row r="134" spans="1:4" ht="98" x14ac:dyDescent="0.3">
      <c r="A134" s="7" t="s">
        <v>16</v>
      </c>
      <c r="B134" s="12" t="s">
        <v>365</v>
      </c>
      <c r="C134" s="12" t="s">
        <v>408</v>
      </c>
      <c r="D134" s="7" t="s">
        <v>7</v>
      </c>
    </row>
    <row r="135" spans="1:4" ht="84" x14ac:dyDescent="0.3">
      <c r="A135" s="7" t="s">
        <v>17</v>
      </c>
      <c r="B135" s="12" t="s">
        <v>400</v>
      </c>
      <c r="C135" s="12" t="s">
        <v>409</v>
      </c>
      <c r="D135" s="7" t="s">
        <v>7</v>
      </c>
    </row>
    <row r="136" spans="1:4" ht="84" x14ac:dyDescent="0.3">
      <c r="A136" s="7" t="s">
        <v>18</v>
      </c>
      <c r="B136" s="12" t="s">
        <v>401</v>
      </c>
      <c r="C136" s="12" t="s">
        <v>410</v>
      </c>
      <c r="D136" s="7" t="s">
        <v>7</v>
      </c>
    </row>
    <row r="137" spans="1:4" ht="84" x14ac:dyDescent="0.3">
      <c r="A137" s="7" t="s">
        <v>20</v>
      </c>
      <c r="B137" s="12" t="s">
        <v>402</v>
      </c>
      <c r="C137" s="12" t="s">
        <v>411</v>
      </c>
      <c r="D137" s="7" t="s">
        <v>7</v>
      </c>
    </row>
    <row r="138" spans="1:4" ht="84" x14ac:dyDescent="0.3">
      <c r="A138" s="7" t="s">
        <v>22</v>
      </c>
      <c r="B138" s="12" t="s">
        <v>371</v>
      </c>
      <c r="C138" s="12" t="s">
        <v>412</v>
      </c>
      <c r="D138" s="7" t="s">
        <v>7</v>
      </c>
    </row>
    <row r="139" spans="1:4" ht="98" x14ac:dyDescent="0.3">
      <c r="A139" s="7" t="s">
        <v>24</v>
      </c>
      <c r="B139" s="12" t="s">
        <v>372</v>
      </c>
      <c r="C139" s="12" t="s">
        <v>413</v>
      </c>
      <c r="D139" s="7" t="s">
        <v>7</v>
      </c>
    </row>
    <row r="140" spans="1:4" ht="98" x14ac:dyDescent="0.3">
      <c r="A140" s="7" t="s">
        <v>26</v>
      </c>
      <c r="B140" s="12" t="s">
        <v>366</v>
      </c>
      <c r="C140" s="12" t="s">
        <v>414</v>
      </c>
      <c r="D140" s="7" t="s">
        <v>7</v>
      </c>
    </row>
    <row r="141" spans="1:4" ht="70" x14ac:dyDescent="0.3">
      <c r="A141" s="7" t="s">
        <v>28</v>
      </c>
      <c r="B141" s="12" t="s">
        <v>367</v>
      </c>
      <c r="C141" s="12" t="s">
        <v>415</v>
      </c>
      <c r="D141" s="7" t="s">
        <v>7</v>
      </c>
    </row>
    <row r="142" spans="1:4" ht="84" x14ac:dyDescent="0.3">
      <c r="A142" s="7" t="s">
        <v>30</v>
      </c>
      <c r="B142" s="12" t="s">
        <v>368</v>
      </c>
      <c r="C142" s="12" t="s">
        <v>416</v>
      </c>
      <c r="D142" s="7" t="s">
        <v>7</v>
      </c>
    </row>
    <row r="143" spans="1:4" ht="84" x14ac:dyDescent="0.3">
      <c r="A143" s="7" t="s">
        <v>32</v>
      </c>
      <c r="B143" s="12" t="s">
        <v>369</v>
      </c>
      <c r="C143" s="12" t="s">
        <v>417</v>
      </c>
      <c r="D143" s="7" t="s">
        <v>7</v>
      </c>
    </row>
    <row r="144" spans="1:4" ht="84" x14ac:dyDescent="0.3">
      <c r="A144" s="7" t="s">
        <v>33</v>
      </c>
      <c r="B144" s="12" t="s">
        <v>370</v>
      </c>
      <c r="C144" s="12" t="s">
        <v>418</v>
      </c>
      <c r="D144" s="7" t="s">
        <v>7</v>
      </c>
    </row>
    <row r="145" spans="1:4" ht="84" x14ac:dyDescent="0.3">
      <c r="A145" s="7" t="s">
        <v>35</v>
      </c>
      <c r="B145" s="12" t="s">
        <v>390</v>
      </c>
      <c r="C145" s="12" t="s">
        <v>419</v>
      </c>
      <c r="D145" s="7" t="s">
        <v>7</v>
      </c>
    </row>
    <row r="146" spans="1:4" x14ac:dyDescent="0.3">
      <c r="A146" s="3" t="s">
        <v>399</v>
      </c>
      <c r="B146" s="13"/>
      <c r="C146" s="13"/>
      <c r="D146" s="13"/>
    </row>
    <row r="147" spans="1:4" x14ac:dyDescent="0.3">
      <c r="A147" s="2" t="s">
        <v>39</v>
      </c>
      <c r="B147" s="3" t="s">
        <v>389</v>
      </c>
      <c r="C147" s="13"/>
      <c r="D147" s="4"/>
    </row>
    <row r="148" spans="1:4" ht="70" x14ac:dyDescent="0.3">
      <c r="A148" s="57" t="s">
        <v>41</v>
      </c>
      <c r="B148" s="17" t="s">
        <v>194</v>
      </c>
      <c r="C148" s="59" t="s">
        <v>420</v>
      </c>
      <c r="D148" s="16" t="s">
        <v>55</v>
      </c>
    </row>
    <row r="149" spans="1:4" ht="56" x14ac:dyDescent="0.3">
      <c r="A149" s="57" t="s">
        <v>43</v>
      </c>
      <c r="B149" s="17" t="s">
        <v>195</v>
      </c>
      <c r="C149" s="59" t="s">
        <v>421</v>
      </c>
      <c r="D149" s="16" t="s">
        <v>55</v>
      </c>
    </row>
    <row r="150" spans="1:4" ht="70" x14ac:dyDescent="0.3">
      <c r="A150" s="57" t="s">
        <v>44</v>
      </c>
      <c r="B150" s="17" t="s">
        <v>196</v>
      </c>
      <c r="C150" s="59" t="s">
        <v>422</v>
      </c>
      <c r="D150" s="16" t="s">
        <v>60</v>
      </c>
    </row>
    <row r="151" spans="1:4" ht="70" x14ac:dyDescent="0.3">
      <c r="A151" s="57" t="s">
        <v>45</v>
      </c>
      <c r="B151" s="17" t="s">
        <v>197</v>
      </c>
      <c r="C151" s="59" t="s">
        <v>423</v>
      </c>
      <c r="D151" s="16" t="s">
        <v>55</v>
      </c>
    </row>
    <row r="152" spans="1:4" ht="98" x14ac:dyDescent="0.3">
      <c r="A152" s="57" t="s">
        <v>46</v>
      </c>
      <c r="B152" s="55" t="s">
        <v>373</v>
      </c>
      <c r="C152" s="59" t="s">
        <v>424</v>
      </c>
      <c r="D152" s="16" t="s">
        <v>60</v>
      </c>
    </row>
    <row r="153" spans="1:4" ht="70" x14ac:dyDescent="0.3">
      <c r="A153" s="57" t="s">
        <v>48</v>
      </c>
      <c r="B153" s="55" t="s">
        <v>375</v>
      </c>
      <c r="C153" s="59" t="s">
        <v>425</v>
      </c>
      <c r="D153" s="16" t="s">
        <v>63</v>
      </c>
    </row>
    <row r="154" spans="1:4" ht="56" x14ac:dyDescent="0.3">
      <c r="A154" s="57" t="s">
        <v>192</v>
      </c>
      <c r="B154" s="59" t="s">
        <v>426</v>
      </c>
      <c r="C154" s="59" t="s">
        <v>427</v>
      </c>
      <c r="D154" s="16" t="s">
        <v>63</v>
      </c>
    </row>
    <row r="155" spans="1:4" x14ac:dyDescent="0.3">
      <c r="A155" s="3" t="s">
        <v>398</v>
      </c>
      <c r="B155" s="13"/>
      <c r="C155" s="13"/>
      <c r="D155" s="5"/>
    </row>
    <row r="156" spans="1:4" x14ac:dyDescent="0.3">
      <c r="A156" s="2" t="s">
        <v>51</v>
      </c>
      <c r="B156" s="3" t="s">
        <v>376</v>
      </c>
      <c r="C156" s="13"/>
      <c r="D156" s="4"/>
    </row>
    <row r="157" spans="1:4" ht="126" x14ac:dyDescent="0.3">
      <c r="A157" s="58" t="s">
        <v>53</v>
      </c>
      <c r="B157" s="55" t="s">
        <v>374</v>
      </c>
      <c r="C157" s="59" t="s">
        <v>429</v>
      </c>
      <c r="D157" s="56" t="s">
        <v>99</v>
      </c>
    </row>
    <row r="158" spans="1:4" ht="140" x14ac:dyDescent="0.3">
      <c r="A158" s="58" t="s">
        <v>56</v>
      </c>
      <c r="B158" s="55" t="s">
        <v>377</v>
      </c>
      <c r="C158" s="59" t="s">
        <v>430</v>
      </c>
      <c r="D158" s="56" t="s">
        <v>99</v>
      </c>
    </row>
    <row r="159" spans="1:4" x14ac:dyDescent="0.3">
      <c r="A159" s="3" t="s">
        <v>397</v>
      </c>
      <c r="B159" s="13"/>
      <c r="C159" s="13"/>
      <c r="D159" s="5"/>
    </row>
    <row r="160" spans="1:4" x14ac:dyDescent="0.3">
      <c r="A160" s="2" t="s">
        <v>69</v>
      </c>
      <c r="B160" s="3" t="s">
        <v>379</v>
      </c>
      <c r="C160" s="13"/>
      <c r="D160" s="4"/>
    </row>
    <row r="161" spans="1:4" ht="70" x14ac:dyDescent="0.3">
      <c r="A161" s="7" t="s">
        <v>71</v>
      </c>
      <c r="B161" s="12" t="s">
        <v>378</v>
      </c>
      <c r="C161" s="12" t="s">
        <v>431</v>
      </c>
      <c r="D161" s="7" t="s">
        <v>73</v>
      </c>
    </row>
    <row r="162" spans="1:4" ht="56" x14ac:dyDescent="0.3">
      <c r="A162" s="7" t="s">
        <v>72</v>
      </c>
      <c r="B162" s="12" t="s">
        <v>380</v>
      </c>
      <c r="C162" s="12" t="s">
        <v>432</v>
      </c>
      <c r="D162" s="7" t="s">
        <v>73</v>
      </c>
    </row>
    <row r="163" spans="1:4" ht="70" x14ac:dyDescent="0.3">
      <c r="A163" s="7" t="s">
        <v>74</v>
      </c>
      <c r="B163" s="12" t="s">
        <v>381</v>
      </c>
      <c r="C163" s="12" t="s">
        <v>433</v>
      </c>
      <c r="D163" s="7" t="s">
        <v>73</v>
      </c>
    </row>
    <row r="164" spans="1:4" x14ac:dyDescent="0.3">
      <c r="A164" s="3" t="s">
        <v>396</v>
      </c>
      <c r="B164" s="22"/>
      <c r="C164" s="22"/>
      <c r="D164" s="4"/>
    </row>
    <row r="165" spans="1:4" x14ac:dyDescent="0.3">
      <c r="A165" s="2" t="s">
        <v>82</v>
      </c>
      <c r="B165" s="3" t="s">
        <v>87</v>
      </c>
      <c r="C165" s="13"/>
      <c r="D165" s="4"/>
    </row>
    <row r="166" spans="1:4" ht="84" x14ac:dyDescent="0.3">
      <c r="A166" s="7" t="s">
        <v>84</v>
      </c>
      <c r="B166" s="12" t="s">
        <v>382</v>
      </c>
      <c r="C166" s="12" t="s">
        <v>434</v>
      </c>
      <c r="D166" s="16" t="s">
        <v>60</v>
      </c>
    </row>
    <row r="167" spans="1:4" ht="70" x14ac:dyDescent="0.3">
      <c r="A167" s="7" t="s">
        <v>391</v>
      </c>
      <c r="B167" s="12" t="s">
        <v>383</v>
      </c>
      <c r="C167" s="12" t="s">
        <v>435</v>
      </c>
      <c r="D167" s="16" t="s">
        <v>60</v>
      </c>
    </row>
    <row r="168" spans="1:4" ht="70" x14ac:dyDescent="0.3">
      <c r="A168" s="7" t="s">
        <v>392</v>
      </c>
      <c r="B168" s="12" t="s">
        <v>384</v>
      </c>
      <c r="C168" s="12" t="s">
        <v>436</v>
      </c>
      <c r="D168" s="16" t="s">
        <v>60</v>
      </c>
    </row>
    <row r="169" spans="1:4" ht="56" x14ac:dyDescent="0.3">
      <c r="A169" s="7" t="s">
        <v>393</v>
      </c>
      <c r="B169" s="12" t="s">
        <v>386</v>
      </c>
      <c r="C169" s="12" t="s">
        <v>437</v>
      </c>
      <c r="D169" s="16" t="s">
        <v>60</v>
      </c>
    </row>
    <row r="170" spans="1:4" ht="70" x14ac:dyDescent="0.3">
      <c r="A170" s="7" t="s">
        <v>394</v>
      </c>
      <c r="B170" s="12" t="s">
        <v>385</v>
      </c>
      <c r="C170" s="12" t="s">
        <v>438</v>
      </c>
      <c r="D170" s="16" t="s">
        <v>60</v>
      </c>
    </row>
    <row r="171" spans="1:4" x14ac:dyDescent="0.3">
      <c r="A171" s="21"/>
      <c r="B171" s="22" t="s">
        <v>85</v>
      </c>
      <c r="C171" s="22"/>
      <c r="D171" s="4"/>
    </row>
    <row r="172" spans="1:4" x14ac:dyDescent="0.3">
      <c r="A172" s="2" t="s">
        <v>86</v>
      </c>
      <c r="B172" s="3" t="s">
        <v>388</v>
      </c>
      <c r="C172" s="13"/>
      <c r="D172" s="4"/>
    </row>
    <row r="173" spans="1:4" ht="140" x14ac:dyDescent="0.3">
      <c r="A173" s="7" t="s">
        <v>88</v>
      </c>
      <c r="B173" s="12" t="s">
        <v>387</v>
      </c>
      <c r="C173" s="12" t="s">
        <v>439</v>
      </c>
      <c r="D173" s="7" t="s">
        <v>99</v>
      </c>
    </row>
    <row r="174" spans="1:4" x14ac:dyDescent="0.3">
      <c r="A174" s="3" t="s">
        <v>395</v>
      </c>
      <c r="B174" s="22"/>
      <c r="C174" s="22"/>
      <c r="D174" s="4"/>
    </row>
  </sheetData>
  <printOptions horizontalCentered="1"/>
  <pageMargins left="0.70866141732283472" right="0.70866141732283472" top="0.59055118110236227" bottom="0.55118110236220474" header="0.31496062992125984" footer="0.31496062992125984"/>
  <pageSetup paperSize="9" scale="20"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9EF9F807E3AF744A97F205E21D14ECF6" ma:contentTypeVersion="57" ma:contentTypeDescription="" ma:contentTypeScope="" ma:versionID="3eefe7b649d13d292e9329b6f22e227d">
  <xsd:schema xmlns:xsd="http://www.w3.org/2001/XMLSchema" xmlns:xs="http://www.w3.org/2001/XMLSchema" xmlns:p="http://schemas.microsoft.com/office/2006/metadata/properties" xmlns:ns1="http://schemas.microsoft.com/sharepoint/v3" xmlns:ns2="ca283e0b-db31-4043-a2ef-b80661bf084a" xmlns:ns3="http://schemas.microsoft.com/sharepoint.v3" xmlns:ns4="http://schemas.microsoft.com/sharepoint/v4" xmlns:ns5="8528f5b9-54a9-401b-8b7c-34cc0b54fd67" xmlns:ns6="7bcfe718-3446-4326-b215-2eca4c15638a" targetNamespace="http://schemas.microsoft.com/office/2006/metadata/properties" ma:root="true" ma:fieldsID="7754c478d99fad078e03e7dd128a705b" ns1:_="" ns2:_="" ns3:_="" ns4:_="" ns5:_="" ns6:_="">
    <xsd:import namespace="http://schemas.microsoft.com/sharepoint/v3"/>
    <xsd:import namespace="ca283e0b-db31-4043-a2ef-b80661bf084a"/>
    <xsd:import namespace="http://schemas.microsoft.com/sharepoint.v3"/>
    <xsd:import namespace="http://schemas.microsoft.com/sharepoint/v4"/>
    <xsd:import namespace="8528f5b9-54a9-401b-8b7c-34cc0b54fd67"/>
    <xsd:import namespace="7bcfe718-3446-4326-b215-2eca4c15638a"/>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IconOverlay" minOccurs="0"/>
                <xsd:element ref="ns1:_vti_ItemDeclaredRecord" minOccurs="0"/>
                <xsd:element ref="ns1:_vti_ItemHoldRecordStatus" minOccurs="0"/>
                <xsd:element ref="ns5:TaxKeywordTaxHTField" minOccurs="0"/>
                <xsd:element ref="ns6:MediaServiceMetadata" minOccurs="0"/>
                <xsd:element ref="ns6:MediaServiceFastMetadata" minOccurs="0"/>
                <xsd:element ref="ns5:SharedWithUsers" minOccurs="0"/>
                <xsd:element ref="ns5:SharedWithDetails" minOccurs="0"/>
                <xsd:element ref="ns6:MediaServiceAutoKeyPoints" minOccurs="0"/>
                <xsd:element ref="ns6:MediaServiceKeyPoints"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lcf76f155ced4ddcb4097134ff3c332f"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1" nillable="true" ma:displayName="Declared Record" ma:hidden="true" ma:internalName="_vti_ItemDeclaredRecord" ma:readOnly="true">
      <xsd:simpleType>
        <xsd:restriction base="dms:DateTime"/>
      </xsd:simpleType>
    </xsd:element>
    <xsd:element name="_vti_ItemHoldRecordStatus" ma:index="3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17;#Democratic Republic of Congo-0990|2ccd4e73-3047-4d75-8280-30e408b390c7"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f56ea09b-2c1a-4c4d-a709-546cc8f17bf1}" ma:internalName="TaxCatchAllLabel" ma:readOnly="true" ma:showField="CatchAllDataLabel"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f56ea09b-2c1a-4c4d-a709-546cc8f17bf1}" ma:internalName="TaxCatchAll" ma:showField="CatchAllData"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28f5b9-54a9-401b-8b7c-34cc0b54fd67" elementFormDefault="qualified">
    <xsd:import namespace="http://schemas.microsoft.com/office/2006/documentManagement/types"/>
    <xsd:import namespace="http://schemas.microsoft.com/office/infopath/2007/PartnerControls"/>
    <xsd:element name="TaxKeywordTaxHTField" ma:index="33"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cfe718-3446-4326-b215-2eca4c15638a"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AutoTags" ma:index="41" nillable="true" ma:displayName="Tags" ma:internalName="MediaServiceAutoTags" ma:readOnly="true">
      <xsd:simpleType>
        <xsd:restriction base="dms:Text"/>
      </xsd:simpleType>
    </xsd:element>
    <xsd:element name="MediaServiceOCR" ma:index="42" nillable="true" ma:displayName="Extracted Text" ma:internalName="MediaServiceOCR" ma:readOnly="true">
      <xsd:simpleType>
        <xsd:restriction base="dms:Note">
          <xsd:maxLength value="255"/>
        </xsd:restriction>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DateTaken" ma:index="45" nillable="true" ma:displayName="MediaServiceDateTaken" ma:hidden="true" ma:internalName="MediaServiceDateTaken" ma:readOnly="true">
      <xsd:simpleType>
        <xsd:restriction base="dms:Text"/>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Location" ma:index="48" nillable="true" ma:displayName="Location" ma:internalName="MediaServiceLocation" ma:readOnly="true">
      <xsd:simpleType>
        <xsd:restriction base="dms:Text"/>
      </xsd:simpleType>
    </xsd:element>
    <xsd:element name="MediaLengthInSeconds" ma:index="49" nillable="true" ma:displayName="MediaLengthInSeconds" ma:hidden="true" ma:internalName="MediaLengthInSeconds" ma:readOnly="true">
      <xsd:simpleType>
        <xsd:restriction base="dms:Unknown"/>
      </xsd:simpleType>
    </xsd:element>
    <xsd:element name="MediaServiceObjectDetectorVersions" ma:index="5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17</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Democratic Republic of Congo-0990</TermName>
          <TermId xmlns="http://schemas.microsoft.com/office/infopath/2007/PartnerControls">2ccd4e73-3047-4d75-8280-30e408b390c7</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lcf76f155ced4ddcb4097134ff3c332f xmlns="7bcfe718-3446-4326-b215-2eca4c15638a">
      <Terms xmlns="http://schemas.microsoft.com/office/infopath/2007/PartnerControls"/>
    </lcf76f155ced4ddcb4097134ff3c332f>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TaxKeywordTaxHTField xmlns="8528f5b9-54a9-401b-8b7c-34cc0b54fd67">
      <Terms xmlns="http://schemas.microsoft.com/office/infopath/2007/PartnerControls"/>
    </TaxKeywordTaxHTField>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Props1.xml><?xml version="1.0" encoding="utf-8"?>
<ds:datastoreItem xmlns:ds="http://schemas.openxmlformats.org/officeDocument/2006/customXml" ds:itemID="{FE461180-65AA-4191-A01B-5E7150F5FA95}"/>
</file>

<file path=customXml/itemProps2.xml><?xml version="1.0" encoding="utf-8"?>
<ds:datastoreItem xmlns:ds="http://schemas.openxmlformats.org/officeDocument/2006/customXml" ds:itemID="{D9FC0766-EEA3-4472-8D5C-359D948BFFF2}"/>
</file>

<file path=customXml/itemProps3.xml><?xml version="1.0" encoding="utf-8"?>
<ds:datastoreItem xmlns:ds="http://schemas.openxmlformats.org/officeDocument/2006/customXml" ds:itemID="{CC28B3C0-277C-4701-A4FD-FC1BFB5CD93A}"/>
</file>

<file path=customXml/itemProps4.xml><?xml version="1.0" encoding="utf-8"?>
<ds:datastoreItem xmlns:ds="http://schemas.openxmlformats.org/officeDocument/2006/customXml" ds:itemID="{6DE814D7-777C-42A6-BA5B-C706537811B1}"/>
</file>

<file path=customXml/itemProps5.xml><?xml version="1.0" encoding="utf-8"?>
<ds:datastoreItem xmlns:ds="http://schemas.openxmlformats.org/officeDocument/2006/customXml" ds:itemID="{0BC9E9AC-EC54-4F83-9160-6B4018A7C783}"/>
</file>

<file path=customXml/itemProps6.xml><?xml version="1.0" encoding="utf-8"?>
<ds:datastoreItem xmlns:ds="http://schemas.openxmlformats.org/officeDocument/2006/customXml" ds:itemID="{4C168DA9-BFD0-461E-B781-B7688233FF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Lot 1</vt:lpstr>
      <vt:lpstr>BPU Lot 1</vt:lpstr>
      <vt:lpstr>Lot 2</vt:lpstr>
      <vt:lpstr>BPU Lot 2</vt:lpstr>
      <vt:lpstr>Lot 3</vt:lpstr>
      <vt:lpstr>BPU Lot 3</vt:lpstr>
      <vt:lpstr>Lot 4</vt:lpstr>
      <vt:lpstr>Lot 5</vt:lpstr>
      <vt:lpstr>BPU Lots 5_&amp;6</vt:lpstr>
      <vt:lpstr>'BPU Lot 1'!Print_Area</vt:lpstr>
      <vt:lpstr>'BPU Lot 2'!Print_Area</vt:lpstr>
      <vt:lpstr>'BPU Lot 3'!Print_Area</vt:lpstr>
      <vt:lpstr>'BPU Lots 5_&amp;6'!Print_Area</vt:lpstr>
      <vt:lpstr>'Lot 1'!Print_Area</vt:lpstr>
      <vt:lpstr>'Lot 2'!Print_Area</vt:lpstr>
      <vt:lpstr>'Lot 3'!Print_Area</vt:lpstr>
      <vt:lpstr>'Lot 4'!Print_Area</vt:lpstr>
      <vt:lpstr>'Lot 5'!Print_Area</vt:lpstr>
      <vt:lpstr>'BPU Lot 1'!Print_Titles</vt:lpstr>
      <vt:lpstr>'BPU Lot 2'!Print_Titles</vt:lpstr>
      <vt:lpstr>'BPU Lot 3'!Print_Titles</vt:lpstr>
      <vt:lpstr>'BPU Lots 5_&amp;6'!Print_Titles</vt:lpstr>
      <vt:lpstr>'Lot 1'!Print_Titles</vt:lpstr>
      <vt:lpstr>'Lot 3'!Print_Titles</vt:lpstr>
      <vt:lpstr>'Lot 4'!Print_Titles</vt:lpstr>
      <vt:lpstr>'Lot 5'!Print_Titles</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Badho Nsiama</dc:creator>
  <cp:lastModifiedBy>Badho Nsiama</cp:lastModifiedBy>
  <cp:lastPrinted>2025-11-25T16:01:03Z</cp:lastPrinted>
  <dcterms:created xsi:type="dcterms:W3CDTF">2025-11-19T12:14:38Z</dcterms:created>
  <dcterms:modified xsi:type="dcterms:W3CDTF">2026-01-14T09:33:44Z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0x0101009BA85F8052A6DA4FA3E31FF9F74C6970009EF9F807E3AF744A97F205E21D14ECF6</vt:lpwstr>
  </property>
  <property fmtid="{D5CDD505-2E9C-101B-9397-08002B2CF9AE}" pid="3" name="SystemDTAC">
    <vt:lpwstr/>
  </property>
  <property fmtid="{D5CDD505-2E9C-101B-9397-08002B2CF9AE}" pid="4" name="TaxKeyword">
    <vt:lpwstr/>
  </property>
  <property fmtid="{D5CDD505-2E9C-101B-9397-08002B2CF9AE}" pid="5" name="Topic">
    <vt:lpwstr/>
  </property>
  <property fmtid="{D5CDD505-2E9C-101B-9397-08002B2CF9AE}" pid="6" name="MediaServiceImageTags">
    <vt:lpwstr/>
  </property>
  <property fmtid="{D5CDD505-2E9C-101B-9397-08002B2CF9AE}" pid="7" name="OfficeDivision">
    <vt:lpwstr>17;#Democratic Republic of Congo-0990|2ccd4e73-3047-4d75-8280-30e408b390c7</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