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eknz\Downloads\MCN\"/>
    </mc:Choice>
  </mc:AlternateContent>
  <xr:revisionPtr revIDLastSave="0" documentId="8_{38610520-E1BB-4D8C-BD13-58BD152E9B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dèle d'Offre financière " sheetId="1" r:id="rId1"/>
  </sheets>
  <definedNames>
    <definedName name="_Hlk97894073" localSheetId="0">'Modèle d''Offre financière '!$C$7</definedName>
    <definedName name="_Hlk98251623" localSheetId="0">'Modèle d''Offre financière '!$C$7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H62" i="1"/>
  <c r="H65" i="1" l="1"/>
  <c r="H64" i="1"/>
  <c r="H63" i="1"/>
  <c r="H60" i="1"/>
  <c r="H59" i="1"/>
  <c r="H58" i="1"/>
  <c r="H57" i="1"/>
  <c r="H56" i="1"/>
  <c r="H55" i="1" s="1"/>
  <c r="H54" i="1"/>
  <c r="H53" i="1"/>
  <c r="H51" i="1"/>
  <c r="H50" i="1"/>
  <c r="H49" i="1" s="1"/>
  <c r="H48" i="1"/>
  <c r="H47" i="1"/>
  <c r="H45" i="1"/>
  <c r="H44" i="1"/>
  <c r="H43" i="1" s="1"/>
  <c r="H42" i="1"/>
  <c r="H41" i="1"/>
  <c r="H40" i="1"/>
  <c r="H38" i="1"/>
  <c r="H37" i="1"/>
  <c r="H36" i="1"/>
  <c r="H35" i="1"/>
  <c r="H34" i="1"/>
  <c r="H33" i="1"/>
  <c r="H32" i="1"/>
  <c r="H31" i="1"/>
  <c r="H28" i="1"/>
  <c r="H27" i="1"/>
  <c r="H26" i="1"/>
  <c r="H24" i="1"/>
  <c r="H23" i="1"/>
  <c r="H22" i="1"/>
  <c r="H20" i="1"/>
  <c r="H19" i="1"/>
  <c r="H18" i="1"/>
  <c r="H17" i="1" s="1"/>
  <c r="H16" i="1"/>
  <c r="H15" i="1"/>
  <c r="H14" i="1"/>
  <c r="H13" i="1" l="1"/>
  <c r="H21" i="1"/>
  <c r="H29" i="1"/>
  <c r="H61" i="1"/>
  <c r="H46" i="1"/>
  <c r="H39" i="1"/>
  <c r="H25" i="1"/>
  <c r="H52" i="1"/>
  <c r="H12" i="1" l="1"/>
  <c r="H11" i="1" s="1"/>
  <c r="H66" i="1" s="1"/>
</calcChain>
</file>

<file path=xl/sharedStrings.xml><?xml version="1.0" encoding="utf-8"?>
<sst xmlns="http://schemas.openxmlformats.org/spreadsheetml/2006/main" count="255" uniqueCount="121">
  <si>
    <t xml:space="preserve">Type : </t>
  </si>
  <si>
    <t xml:space="preserve">Elaboré par: </t>
  </si>
  <si>
    <t>Modèle offre financière</t>
  </si>
  <si>
    <t xml:space="preserve">Date: </t>
  </si>
  <si>
    <t>Champs d’action :</t>
  </si>
  <si>
    <t xml:space="preserve">Contrat/mission/Activité: </t>
  </si>
  <si>
    <t xml:space="preserve">Période: </t>
  </si>
  <si>
    <t>N°</t>
  </si>
  <si>
    <t>Libellé</t>
  </si>
  <si>
    <t>QTE1</t>
  </si>
  <si>
    <t>Unité 1</t>
  </si>
  <si>
    <t>QTE2</t>
  </si>
  <si>
    <t>Unité 2</t>
  </si>
  <si>
    <t xml:space="preserve">PU USD  </t>
  </si>
  <si>
    <t xml:space="preserve">Total en USD  </t>
  </si>
  <si>
    <t>OBS</t>
  </si>
  <si>
    <t>I.</t>
  </si>
  <si>
    <t xml:space="preserve">I. HONORAIRE </t>
  </si>
  <si>
    <t>I.1</t>
  </si>
  <si>
    <t>Personne</t>
  </si>
  <si>
    <t>TOTAL GENERAL  EN USD</t>
  </si>
  <si>
    <t>Forfait</t>
  </si>
  <si>
    <t xml:space="preserve"> à justifier : TimeSheet+facture</t>
  </si>
  <si>
    <t xml:space="preserve"> </t>
  </si>
  <si>
    <t>Date, nom et signature</t>
  </si>
  <si>
    <t xml:space="preserve">Projet BGF </t>
  </si>
  <si>
    <t xml:space="preserve">PN:G-100851-001 </t>
  </si>
  <si>
    <t>Recrutement d’un bureau d’experts pour appuyer la réalisation des études socio – économiques, les inventaires multi ressources, la structuration des communautés ainsi que l’élaboration des 3 Plans Simples de Gestion des 3 CFCL dans la province de la Tshuapa</t>
  </si>
  <si>
    <t>Province la Tshuapa</t>
  </si>
  <si>
    <t>Expert principal (Chef d'équipe)</t>
  </si>
  <si>
    <t>jour</t>
  </si>
  <si>
    <t>2</t>
  </si>
  <si>
    <t>Chapitre 2: Honoraires 3 Experts GRN/PSG</t>
  </si>
  <si>
    <t>2.1</t>
  </si>
  <si>
    <t>Expert GRN/PSG pour CFCL Yaloya</t>
  </si>
  <si>
    <t>2.2</t>
  </si>
  <si>
    <t>Expert GRN/PSG pour CFCL Yosaswa</t>
  </si>
  <si>
    <t>2.3</t>
  </si>
  <si>
    <t>Expert GRN/PSG pour CFCL Isunguna</t>
  </si>
  <si>
    <t>Chapitre 3: Honoraires 3 Experts  Foresterie/SIG</t>
  </si>
  <si>
    <t>3.1</t>
  </si>
  <si>
    <t>Expert Foresterie/SIG pour CFCL Yaloya</t>
  </si>
  <si>
    <t>3.2</t>
  </si>
  <si>
    <t>Expert Foresterie/SIG pour CFCL Yosaswa</t>
  </si>
  <si>
    <t>3.3</t>
  </si>
  <si>
    <t>Expert Foresterie/SIG pour CFCL Isunguna</t>
  </si>
  <si>
    <t>Chapitre 4: Honoraires 3 Experts  Botanistes</t>
  </si>
  <si>
    <t>4.1</t>
  </si>
  <si>
    <t>Expert Botaniste pour CFCL Yaloya</t>
  </si>
  <si>
    <t>4.2</t>
  </si>
  <si>
    <t>Expert Botaniste pour CFCL Yosaswa</t>
  </si>
  <si>
    <t>4.3</t>
  </si>
  <si>
    <t>Expert Botaniste pour CFCL Isunguna</t>
  </si>
  <si>
    <t>Chapitre 5: Honoraires 3 Experts  Zoologistes</t>
  </si>
  <si>
    <t>5.1</t>
  </si>
  <si>
    <t>Expert Zoologiste pour CFCL Yaloya</t>
  </si>
  <si>
    <t>5.2</t>
  </si>
  <si>
    <t>Expert Zoologiste pour CFCL Yosaswa</t>
  </si>
  <si>
    <t>5.3</t>
  </si>
  <si>
    <t>Expert Zoologiste pour CFCL Isunguna</t>
  </si>
  <si>
    <t>Billet d'avion A/R (Kin - Boende - Kin)</t>
  </si>
  <si>
    <t>service</t>
  </si>
  <si>
    <t>Go - pass A/R</t>
  </si>
  <si>
    <t>Transport Airport</t>
  </si>
  <si>
    <t>trajet</t>
  </si>
  <si>
    <t>Perdiem 1e jour et dernier jour</t>
  </si>
  <si>
    <t>Perdiem Boende</t>
  </si>
  <si>
    <t>Perdiem terrain</t>
  </si>
  <si>
    <t>Forfait logement Boende</t>
  </si>
  <si>
    <t>Forfait logement terrain</t>
  </si>
  <si>
    <t>Location moto</t>
  </si>
  <si>
    <t>Remboursement transport local</t>
  </si>
  <si>
    <t>Repas</t>
  </si>
  <si>
    <t>Location salle</t>
  </si>
  <si>
    <t>Pause - café</t>
  </si>
  <si>
    <t>Impression des PSG</t>
  </si>
  <si>
    <t>document</t>
  </si>
  <si>
    <t>exemplaire</t>
  </si>
  <si>
    <t>Forfait logement à Ikela</t>
  </si>
  <si>
    <t>2.4</t>
  </si>
  <si>
    <t>Location moto (tous frais compris)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</si>
  <si>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</si>
  <si>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</si>
  <si>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</si>
  <si>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</si>
  <si>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</si>
  <si>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</si>
  <si>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</si>
  <si>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</si>
  <si>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</si>
  <si>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7.1</t>
  </si>
  <si>
    <t>7.2</t>
  </si>
  <si>
    <t>7.3</t>
  </si>
  <si>
    <t>8.1</t>
  </si>
  <si>
    <t>8.2</t>
  </si>
  <si>
    <t>9.1</t>
  </si>
  <si>
    <t>9.2</t>
  </si>
  <si>
    <t>10.1</t>
  </si>
  <si>
    <t>10.2</t>
  </si>
  <si>
    <t>11.1</t>
  </si>
  <si>
    <t>11.2</t>
  </si>
  <si>
    <t>2.5</t>
  </si>
  <si>
    <t>13.1</t>
  </si>
  <si>
    <t>13.2</t>
  </si>
  <si>
    <t>13.3</t>
  </si>
  <si>
    <t>13.4</t>
  </si>
  <si>
    <r>
      <t>Chapitre 6: Transport et mission de terrain des experts</t>
    </r>
    <r>
      <rPr>
        <b/>
        <sz val="11"/>
        <rFont val="Arial"/>
        <family val="2"/>
      </rPr>
      <t xml:space="preserve"> (</t>
    </r>
    <r>
      <rPr>
        <b/>
        <i/>
        <sz val="11"/>
        <rFont val="Arial"/>
        <family val="2"/>
      </rPr>
      <t>max 17 jours sur terrain</t>
    </r>
    <r>
      <rPr>
        <b/>
        <sz val="11"/>
        <color theme="1"/>
        <rFont val="Arial"/>
        <family val="2"/>
      </rPr>
      <t>)</t>
    </r>
  </si>
  <si>
    <t xml:space="preserve">Chapitre 7: Prise en charge des manœuvres locales (communautés) lors des inventaires multi - ressources </t>
  </si>
  <si>
    <t>Chapitre 8: Atelier de lancement des activités</t>
  </si>
  <si>
    <t>Chapitre 9: Atelier de Plan d'Affectation des Terres (PAT)</t>
  </si>
  <si>
    <t>Chapitre 10: Atelier sur la Structuration des communautés pour la gestion des CFCL</t>
  </si>
  <si>
    <t xml:space="preserve">Chapitre 11 : Atelier de validation des PSG </t>
  </si>
  <si>
    <t>Chapitre 12: Atelier de Renforcement des capacité des APA</t>
  </si>
  <si>
    <t>Chapitre 13: Prise en charge des communautés</t>
  </si>
  <si>
    <t>NA</t>
  </si>
  <si>
    <t>Etude</t>
  </si>
  <si>
    <t>à justifier : TimeSheet+facture</t>
  </si>
  <si>
    <t>Facture</t>
  </si>
  <si>
    <t>à justifier</t>
  </si>
  <si>
    <t>Liste de présence + liste de paie</t>
  </si>
  <si>
    <t>prière remplir uniquement  les cases en surbrillance jaune.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</si>
</sst>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??_);_(@_)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[$$-409]#,##0.00"/>
    <numFmt numFmtId="168" formatCode="#,##0.00\ _€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168" fontId="17" fillId="7" borderId="1" xfId="0" applyNumberFormat="1" applyFont="1" applyFill="1" applyBorder="1" applyAlignment="1">
      <alignment horizontal="center" vertical="center"/>
    </xf>
    <xf numFmtId="0" fontId="16" fillId="0" borderId="14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67" fontId="16" fillId="2" borderId="1" xfId="0" applyNumberFormat="1" applyFont="1" applyFill="1" applyBorder="1" applyAlignment="1">
      <alignment horizontal="right" vertical="center"/>
    </xf>
    <xf numFmtId="168" fontId="5" fillId="8" borderId="1" xfId="0" applyNumberFormat="1" applyFont="1" applyFill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68" fontId="16" fillId="8" borderId="1" xfId="0" applyNumberFormat="1" applyFont="1" applyFill="1" applyBorder="1" applyAlignment="1">
      <alignment horizontal="center" vertical="center"/>
    </xf>
    <xf numFmtId="167" fontId="16" fillId="2" borderId="5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6" fillId="0" borderId="2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166" fontId="11" fillId="4" borderId="1" xfId="0" applyNumberFormat="1" applyFont="1" applyFill="1" applyBorder="1" applyAlignment="1">
      <alignment vertical="center" wrapText="1"/>
    </xf>
    <xf numFmtId="0" fontId="3" fillId="0" borderId="0" xfId="0" applyFont="1"/>
    <xf numFmtId="165" fontId="5" fillId="5" borderId="17" xfId="0" applyNumberFormat="1" applyFont="1" applyFill="1" applyBorder="1" applyAlignment="1">
      <alignment vertical="center"/>
    </xf>
    <xf numFmtId="166" fontId="5" fillId="0" borderId="1" xfId="0" applyNumberFormat="1" applyFont="1" applyBorder="1" applyAlignment="1">
      <alignment vertical="center"/>
    </xf>
    <xf numFmtId="0" fontId="1" fillId="6" borderId="0" xfId="0" applyFont="1" applyFill="1" applyAlignment="1">
      <alignment horizontal="center" vertical="top" wrapText="1"/>
    </xf>
    <xf numFmtId="0" fontId="2" fillId="0" borderId="0" xfId="0" applyFont="1"/>
    <xf numFmtId="0" fontId="0" fillId="0" borderId="0" xfId="0" applyAlignment="1">
      <alignment horizontal="center" vertical="top"/>
    </xf>
    <xf numFmtId="166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/>
    <xf numFmtId="165" fontId="0" fillId="0" borderId="0" xfId="0" applyNumberFormat="1"/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/>
    </xf>
    <xf numFmtId="165" fontId="4" fillId="3" borderId="20" xfId="0" applyNumberFormat="1" applyFont="1" applyFill="1" applyBorder="1" applyAlignment="1">
      <alignment horizontal="center" vertical="center" wrapText="1"/>
    </xf>
    <xf numFmtId="166" fontId="4" fillId="3" borderId="20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2" fillId="0" borderId="6" xfId="0" applyFont="1" applyBorder="1"/>
    <xf numFmtId="0" fontId="5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4" fillId="7" borderId="23" xfId="0" applyFont="1" applyFill="1" applyBorder="1" applyAlignment="1">
      <alignment horizontal="center" vertical="center"/>
    </xf>
    <xf numFmtId="49" fontId="18" fillId="2" borderId="23" xfId="0" applyNumberFormat="1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6" fillId="0" borderId="17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167" fontId="16" fillId="2" borderId="17" xfId="0" applyNumberFormat="1" applyFont="1" applyFill="1" applyBorder="1" applyAlignment="1">
      <alignment horizontal="right" vertical="center"/>
    </xf>
    <xf numFmtId="168" fontId="5" fillId="8" borderId="17" xfId="0" applyNumberFormat="1" applyFont="1" applyFill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/>
    </xf>
    <xf numFmtId="166" fontId="13" fillId="9" borderId="29" xfId="0" applyNumberFormat="1" applyFont="1" applyFill="1" applyBorder="1" applyAlignment="1">
      <alignment vertical="center"/>
    </xf>
    <xf numFmtId="0" fontId="5" fillId="0" borderId="30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7" fillId="7" borderId="14" xfId="0" applyFont="1" applyFill="1" applyBorder="1" applyAlignment="1">
      <alignment horizontal="left" vertical="center"/>
    </xf>
    <xf numFmtId="0" fontId="17" fillId="7" borderId="15" xfId="0" applyFont="1" applyFill="1" applyBorder="1" applyAlignment="1">
      <alignment horizontal="left" vertical="center"/>
    </xf>
    <xf numFmtId="0" fontId="17" fillId="7" borderId="5" xfId="0" applyFont="1" applyFill="1" applyBorder="1" applyAlignment="1">
      <alignment horizontal="left" vertical="center"/>
    </xf>
    <xf numFmtId="0" fontId="4" fillId="7" borderId="14" xfId="0" applyFont="1" applyFill="1" applyBorder="1" applyAlignment="1">
      <alignment horizontal="left" vertical="center"/>
    </xf>
    <xf numFmtId="0" fontId="4" fillId="7" borderId="15" xfId="0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  <xf numFmtId="0" fontId="13" fillId="9" borderId="26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71438</xdr:colOff>
      <xdr:row>0</xdr:row>
      <xdr:rowOff>0</xdr:rowOff>
    </xdr:from>
    <xdr:to>
      <xdr:col>1</xdr:col>
      <xdr:colOff>682625</xdr:colOff>
      <xdr:row>2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68" t="20290" r="16745" b="23188"/>
        <a:stretch>
          <a:fillRect/>
        </a:stretch>
      </xdr:blipFill>
      <xdr:spPr>
        <a:xfrm>
          <a:off x="871220" y="0"/>
          <a:ext cx="611505" cy="377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73"/>
  <sheetViews>
    <sheetView tabSelected="1" zoomScaleNormal="100" workbookViewId="0">
      <selection activeCell="B65" sqref="B65"/>
    </sheetView>
  </sheetViews>
  <sheetFormatPr baseColWidth="10" defaultColWidth="11.44140625" defaultRowHeight="14.4"/>
  <cols>
    <col min="2" max="2" width="40.44140625" style="33" customWidth="1"/>
    <col min="3" max="3" width="7.5546875" style="35" customWidth="1"/>
    <col min="4" max="4" width="9.77734375" style="36" customWidth="1"/>
    <col min="5" max="5" width="7.44140625" customWidth="1"/>
    <col min="6" max="6" width="8.77734375" style="37" customWidth="1"/>
    <col min="7" max="7" width="10.77734375" style="38" customWidth="1"/>
    <col min="8" max="8" width="15.5546875" style="34" customWidth="1"/>
    <col min="9" max="9" width="30.44140625" customWidth="1"/>
  </cols>
  <sheetData>
    <row r="3" spans="1:16" ht="43.5" customHeight="1">
      <c r="B3" s="11" t="s">
        <v>25</v>
      </c>
      <c r="C3" s="12"/>
      <c r="D3" s="13" t="s">
        <v>0</v>
      </c>
      <c r="E3" s="60" t="s">
        <v>115</v>
      </c>
      <c r="F3" s="60"/>
      <c r="G3" s="60"/>
      <c r="H3" s="61"/>
    </row>
    <row r="4" spans="1:16" ht="37.5" customHeight="1">
      <c r="B4" s="14" t="s">
        <v>26</v>
      </c>
      <c r="C4" s="15"/>
      <c r="D4" s="16" t="s">
        <v>1</v>
      </c>
      <c r="E4" s="62"/>
      <c r="F4" s="62"/>
      <c r="G4" s="62"/>
      <c r="H4" s="63"/>
    </row>
    <row r="5" spans="1:16" ht="35.1" customHeight="1">
      <c r="B5" s="17" t="s">
        <v>2</v>
      </c>
      <c r="C5" s="15"/>
      <c r="D5" s="18" t="s">
        <v>3</v>
      </c>
      <c r="E5" s="64"/>
      <c r="F5" s="65"/>
      <c r="G5" s="65"/>
      <c r="H5" s="66"/>
    </row>
    <row r="6" spans="1:16" ht="42.6" customHeight="1">
      <c r="B6" s="19" t="s">
        <v>4</v>
      </c>
      <c r="C6" s="67" t="s">
        <v>28</v>
      </c>
      <c r="D6" s="68"/>
      <c r="E6" s="68"/>
      <c r="F6" s="68"/>
      <c r="G6" s="68"/>
      <c r="H6" s="69"/>
    </row>
    <row r="7" spans="1:16" ht="84.45" customHeight="1">
      <c r="B7" s="20" t="s">
        <v>5</v>
      </c>
      <c r="C7" s="70" t="s">
        <v>27</v>
      </c>
      <c r="D7" s="71"/>
      <c r="E7" s="71"/>
      <c r="F7" s="71"/>
      <c r="G7" s="71"/>
      <c r="H7" s="72"/>
    </row>
    <row r="8" spans="1:16" ht="32.549999999999997" customHeight="1">
      <c r="B8" s="20" t="s">
        <v>6</v>
      </c>
      <c r="C8" s="74" t="s">
        <v>114</v>
      </c>
      <c r="D8" s="75"/>
      <c r="E8" s="75"/>
      <c r="F8" s="75"/>
      <c r="G8" s="75"/>
      <c r="H8" s="76"/>
    </row>
    <row r="9" spans="1:16" ht="10.050000000000001" customHeight="1" thickBot="1">
      <c r="B9" s="77"/>
      <c r="C9" s="77"/>
      <c r="D9" s="77"/>
      <c r="E9" s="77"/>
      <c r="F9" s="77"/>
      <c r="G9" s="77"/>
      <c r="H9" s="77"/>
    </row>
    <row r="10" spans="1:16" s="24" customFormat="1" ht="33" customHeight="1" thickBot="1">
      <c r="A10" s="39" t="s">
        <v>7</v>
      </c>
      <c r="B10" s="40" t="s">
        <v>8</v>
      </c>
      <c r="C10" s="41" t="s">
        <v>9</v>
      </c>
      <c r="D10" s="42" t="s">
        <v>10</v>
      </c>
      <c r="E10" s="41" t="s">
        <v>11</v>
      </c>
      <c r="F10" s="42" t="s">
        <v>12</v>
      </c>
      <c r="G10" s="43" t="s">
        <v>13</v>
      </c>
      <c r="H10" s="44" t="s">
        <v>14</v>
      </c>
      <c r="I10" s="45" t="s">
        <v>15</v>
      </c>
      <c r="J10" s="21"/>
      <c r="K10" s="22"/>
      <c r="L10" s="21"/>
      <c r="M10" s="21"/>
      <c r="N10" s="21"/>
      <c r="O10" s="21"/>
      <c r="P10" s="23"/>
    </row>
    <row r="11" spans="1:16" s="28" customFormat="1" ht="24.45" customHeight="1">
      <c r="A11" s="46" t="s">
        <v>16</v>
      </c>
      <c r="B11" s="25" t="s">
        <v>17</v>
      </c>
      <c r="C11" s="26"/>
      <c r="D11" s="26"/>
      <c r="E11" s="26"/>
      <c r="F11" s="26"/>
      <c r="G11" s="26"/>
      <c r="H11" s="27">
        <f>SUM(H12)</f>
        <v>0</v>
      </c>
      <c r="I11" s="47"/>
    </row>
    <row r="12" spans="1:16" s="24" customFormat="1" ht="22.5" customHeight="1">
      <c r="A12" s="48" t="s">
        <v>18</v>
      </c>
      <c r="B12" s="8" t="s">
        <v>29</v>
      </c>
      <c r="C12" s="3">
        <v>1</v>
      </c>
      <c r="D12" s="4" t="s">
        <v>19</v>
      </c>
      <c r="E12" s="3">
        <v>15</v>
      </c>
      <c r="F12" s="3" t="s">
        <v>30</v>
      </c>
      <c r="G12" s="29">
        <v>0</v>
      </c>
      <c r="H12" s="30">
        <f>C12*E12*G12</f>
        <v>0</v>
      </c>
      <c r="I12" s="49" t="s">
        <v>22</v>
      </c>
    </row>
    <row r="13" spans="1:16" s="24" customFormat="1" ht="22.5" customHeight="1">
      <c r="A13" s="50" t="s">
        <v>31</v>
      </c>
      <c r="B13" s="79" t="s">
        <v>32</v>
      </c>
      <c r="C13" s="80"/>
      <c r="D13" s="80"/>
      <c r="E13" s="80"/>
      <c r="F13" s="80"/>
      <c r="G13" s="81"/>
      <c r="H13" s="1">
        <f>H14+H15+H16</f>
        <v>0</v>
      </c>
      <c r="I13" s="49"/>
    </row>
    <row r="14" spans="1:16" s="24" customFormat="1" ht="22.5" customHeight="1">
      <c r="A14" s="51" t="s">
        <v>33</v>
      </c>
      <c r="B14" s="8" t="s">
        <v>34</v>
      </c>
      <c r="C14" s="3">
        <v>1</v>
      </c>
      <c r="D14" s="4" t="s">
        <v>19</v>
      </c>
      <c r="E14" s="3">
        <v>17</v>
      </c>
      <c r="F14" s="3" t="s">
        <v>30</v>
      </c>
      <c r="G14" s="29">
        <v>0</v>
      </c>
      <c r="H14" s="9">
        <f>G14*E14*C14</f>
        <v>0</v>
      </c>
      <c r="I14" s="49" t="s">
        <v>116</v>
      </c>
    </row>
    <row r="15" spans="1:16" s="24" customFormat="1" ht="22.5" customHeight="1">
      <c r="A15" s="51" t="s">
        <v>35</v>
      </c>
      <c r="B15" s="8" t="s">
        <v>36</v>
      </c>
      <c r="C15" s="3">
        <v>1</v>
      </c>
      <c r="D15" s="4" t="s">
        <v>19</v>
      </c>
      <c r="E15" s="3">
        <v>17</v>
      </c>
      <c r="F15" s="3" t="s">
        <v>30</v>
      </c>
      <c r="G15" s="29">
        <v>0</v>
      </c>
      <c r="H15" s="9">
        <f t="shared" ref="H15:H28" si="0">G15*E15*C15</f>
        <v>0</v>
      </c>
      <c r="I15" s="49" t="s">
        <v>116</v>
      </c>
    </row>
    <row r="16" spans="1:16" s="24" customFormat="1" ht="22.5" customHeight="1">
      <c r="A16" s="51" t="s">
        <v>37</v>
      </c>
      <c r="B16" s="8" t="s">
        <v>38</v>
      </c>
      <c r="C16" s="3">
        <v>1</v>
      </c>
      <c r="D16" s="4" t="s">
        <v>19</v>
      </c>
      <c r="E16" s="3">
        <v>17</v>
      </c>
      <c r="F16" s="3" t="s">
        <v>30</v>
      </c>
      <c r="G16" s="29">
        <v>0</v>
      </c>
      <c r="H16" s="9">
        <f t="shared" si="0"/>
        <v>0</v>
      </c>
      <c r="I16" s="49" t="s">
        <v>116</v>
      </c>
    </row>
    <row r="17" spans="1:9" s="24" customFormat="1" ht="22.5" customHeight="1">
      <c r="A17" s="50">
        <v>3</v>
      </c>
      <c r="B17" s="79" t="s">
        <v>39</v>
      </c>
      <c r="C17" s="80"/>
      <c r="D17" s="80"/>
      <c r="E17" s="80"/>
      <c r="F17" s="80"/>
      <c r="G17" s="81"/>
      <c r="H17" s="1">
        <f>SUM(H18:H20)</f>
        <v>0</v>
      </c>
      <c r="I17" s="49"/>
    </row>
    <row r="18" spans="1:9" s="24" customFormat="1" ht="22.5" customHeight="1">
      <c r="A18" s="51" t="s">
        <v>40</v>
      </c>
      <c r="B18" s="8" t="s">
        <v>41</v>
      </c>
      <c r="C18" s="3">
        <v>1</v>
      </c>
      <c r="D18" s="4" t="s">
        <v>19</v>
      </c>
      <c r="E18" s="3">
        <v>15</v>
      </c>
      <c r="F18" s="3" t="s">
        <v>30</v>
      </c>
      <c r="G18" s="29">
        <v>0</v>
      </c>
      <c r="H18" s="9">
        <f>G18*E18*C18</f>
        <v>0</v>
      </c>
      <c r="I18" s="49" t="s">
        <v>116</v>
      </c>
    </row>
    <row r="19" spans="1:9" s="24" customFormat="1" ht="22.5" customHeight="1">
      <c r="A19" s="51" t="s">
        <v>42</v>
      </c>
      <c r="B19" s="8" t="s">
        <v>43</v>
      </c>
      <c r="C19" s="3">
        <v>1</v>
      </c>
      <c r="D19" s="4" t="s">
        <v>19</v>
      </c>
      <c r="E19" s="3">
        <v>15</v>
      </c>
      <c r="F19" s="3" t="s">
        <v>30</v>
      </c>
      <c r="G19" s="29">
        <v>0</v>
      </c>
      <c r="H19" s="9">
        <f>G19*E19*C19</f>
        <v>0</v>
      </c>
      <c r="I19" s="49" t="s">
        <v>116</v>
      </c>
    </row>
    <row r="20" spans="1:9" s="24" customFormat="1" ht="22.5" customHeight="1">
      <c r="A20" s="51" t="s">
        <v>44</v>
      </c>
      <c r="B20" s="8" t="s">
        <v>45</v>
      </c>
      <c r="C20" s="3">
        <v>1</v>
      </c>
      <c r="D20" s="4" t="s">
        <v>19</v>
      </c>
      <c r="E20" s="3">
        <v>15</v>
      </c>
      <c r="F20" s="3" t="s">
        <v>30</v>
      </c>
      <c r="G20" s="29">
        <v>0</v>
      </c>
      <c r="H20" s="9">
        <f>G20*E20*C20</f>
        <v>0</v>
      </c>
      <c r="I20" s="49" t="s">
        <v>116</v>
      </c>
    </row>
    <row r="21" spans="1:9" s="24" customFormat="1" ht="22.5" customHeight="1">
      <c r="A21" s="50">
        <v>4</v>
      </c>
      <c r="B21" s="79" t="s">
        <v>46</v>
      </c>
      <c r="C21" s="80">
        <v>1</v>
      </c>
      <c r="D21" s="80" t="s">
        <v>19</v>
      </c>
      <c r="E21" s="80">
        <v>9</v>
      </c>
      <c r="F21" s="80" t="s">
        <v>30</v>
      </c>
      <c r="G21" s="81">
        <v>30</v>
      </c>
      <c r="H21" s="1">
        <f>SUM(H22:H24)</f>
        <v>0</v>
      </c>
      <c r="I21" s="49"/>
    </row>
    <row r="22" spans="1:9" s="24" customFormat="1" ht="22.5" customHeight="1">
      <c r="A22" s="51" t="s">
        <v>47</v>
      </c>
      <c r="B22" s="8" t="s">
        <v>48</v>
      </c>
      <c r="C22" s="3">
        <v>1</v>
      </c>
      <c r="D22" s="4" t="s">
        <v>19</v>
      </c>
      <c r="E22" s="3">
        <v>15</v>
      </c>
      <c r="F22" s="3" t="s">
        <v>30</v>
      </c>
      <c r="G22" s="29">
        <v>0</v>
      </c>
      <c r="H22" s="9">
        <f t="shared" si="0"/>
        <v>0</v>
      </c>
      <c r="I22" s="49" t="s">
        <v>116</v>
      </c>
    </row>
    <row r="23" spans="1:9" s="24" customFormat="1" ht="22.5" customHeight="1">
      <c r="A23" s="51" t="s">
        <v>49</v>
      </c>
      <c r="B23" s="8" t="s">
        <v>50</v>
      </c>
      <c r="C23" s="3">
        <v>1</v>
      </c>
      <c r="D23" s="4" t="s">
        <v>19</v>
      </c>
      <c r="E23" s="3">
        <v>15</v>
      </c>
      <c r="F23" s="3" t="s">
        <v>30</v>
      </c>
      <c r="G23" s="29">
        <v>0</v>
      </c>
      <c r="H23" s="9">
        <f t="shared" si="0"/>
        <v>0</v>
      </c>
      <c r="I23" s="49" t="s">
        <v>116</v>
      </c>
    </row>
    <row r="24" spans="1:9" s="24" customFormat="1" ht="22.5" customHeight="1">
      <c r="A24" s="51" t="s">
        <v>51</v>
      </c>
      <c r="B24" s="8" t="s">
        <v>52</v>
      </c>
      <c r="C24" s="3">
        <v>1</v>
      </c>
      <c r="D24" s="4" t="s">
        <v>19</v>
      </c>
      <c r="E24" s="3">
        <v>15</v>
      </c>
      <c r="F24" s="3" t="s">
        <v>30</v>
      </c>
      <c r="G24" s="29">
        <v>0</v>
      </c>
      <c r="H24" s="9">
        <f t="shared" si="0"/>
        <v>0</v>
      </c>
      <c r="I24" s="49" t="s">
        <v>116</v>
      </c>
    </row>
    <row r="25" spans="1:9" s="24" customFormat="1" ht="22.5" customHeight="1">
      <c r="A25" s="50">
        <v>5</v>
      </c>
      <c r="B25" s="79" t="s">
        <v>53</v>
      </c>
      <c r="C25" s="80">
        <v>1</v>
      </c>
      <c r="D25" s="80" t="s">
        <v>19</v>
      </c>
      <c r="E25" s="80">
        <v>8</v>
      </c>
      <c r="F25" s="80" t="s">
        <v>30</v>
      </c>
      <c r="G25" s="81">
        <v>30</v>
      </c>
      <c r="H25" s="1">
        <f>SUM(H26:H28)</f>
        <v>0</v>
      </c>
      <c r="I25" s="49"/>
    </row>
    <row r="26" spans="1:9" s="24" customFormat="1" ht="22.5" customHeight="1">
      <c r="A26" s="51" t="s">
        <v>54</v>
      </c>
      <c r="B26" s="8" t="s">
        <v>55</v>
      </c>
      <c r="C26" s="3">
        <v>1</v>
      </c>
      <c r="D26" s="4" t="s">
        <v>19</v>
      </c>
      <c r="E26" s="3">
        <v>15</v>
      </c>
      <c r="F26" s="3" t="s">
        <v>30</v>
      </c>
      <c r="G26" s="29">
        <v>0</v>
      </c>
      <c r="H26" s="9">
        <f t="shared" si="0"/>
        <v>0</v>
      </c>
      <c r="I26" s="49" t="s">
        <v>116</v>
      </c>
    </row>
    <row r="27" spans="1:9" s="24" customFormat="1" ht="22.5" customHeight="1">
      <c r="A27" s="51" t="s">
        <v>56</v>
      </c>
      <c r="B27" s="8" t="s">
        <v>57</v>
      </c>
      <c r="C27" s="3">
        <v>1</v>
      </c>
      <c r="D27" s="4" t="s">
        <v>19</v>
      </c>
      <c r="E27" s="3">
        <v>15</v>
      </c>
      <c r="F27" s="3" t="s">
        <v>30</v>
      </c>
      <c r="G27" s="29">
        <v>0</v>
      </c>
      <c r="H27" s="9">
        <f t="shared" si="0"/>
        <v>0</v>
      </c>
      <c r="I27" s="49" t="s">
        <v>116</v>
      </c>
    </row>
    <row r="28" spans="1:9" s="24" customFormat="1" ht="22.5" customHeight="1">
      <c r="A28" s="51" t="s">
        <v>58</v>
      </c>
      <c r="B28" s="8" t="s">
        <v>59</v>
      </c>
      <c r="C28" s="3">
        <v>1</v>
      </c>
      <c r="D28" s="4" t="s">
        <v>19</v>
      </c>
      <c r="E28" s="3">
        <v>15</v>
      </c>
      <c r="F28" s="3" t="s">
        <v>30</v>
      </c>
      <c r="G28" s="29">
        <v>0</v>
      </c>
      <c r="H28" s="9">
        <f t="shared" si="0"/>
        <v>0</v>
      </c>
      <c r="I28" s="49" t="s">
        <v>116</v>
      </c>
    </row>
    <row r="29" spans="1:9" s="24" customFormat="1" ht="22.5" customHeight="1">
      <c r="A29" s="50">
        <v>6</v>
      </c>
      <c r="B29" s="82" t="s">
        <v>106</v>
      </c>
      <c r="C29" s="83"/>
      <c r="D29" s="83"/>
      <c r="E29" s="83"/>
      <c r="F29" s="83"/>
      <c r="G29" s="84"/>
      <c r="H29" s="1">
        <f>SUM(H30:H38)</f>
        <v>29148</v>
      </c>
      <c r="I29" s="49"/>
    </row>
    <row r="30" spans="1:9" s="24" customFormat="1" ht="22.5" customHeight="1">
      <c r="A30" s="48" t="s">
        <v>81</v>
      </c>
      <c r="B30" s="2" t="s">
        <v>60</v>
      </c>
      <c r="C30" s="3">
        <v>12</v>
      </c>
      <c r="D30" s="4" t="s">
        <v>19</v>
      </c>
      <c r="E30" s="3">
        <v>1</v>
      </c>
      <c r="F30" s="3" t="s">
        <v>61</v>
      </c>
      <c r="G30" s="5">
        <v>680</v>
      </c>
      <c r="H30" s="6">
        <f>G30*E30*C30</f>
        <v>8160</v>
      </c>
      <c r="I30" s="49" t="s">
        <v>117</v>
      </c>
    </row>
    <row r="31" spans="1:9" s="24" customFormat="1" ht="22.5" customHeight="1">
      <c r="A31" s="48" t="s">
        <v>82</v>
      </c>
      <c r="B31" s="2" t="s">
        <v>62</v>
      </c>
      <c r="C31" s="3">
        <v>12</v>
      </c>
      <c r="D31" s="4" t="s">
        <v>19</v>
      </c>
      <c r="E31" s="3">
        <v>2</v>
      </c>
      <c r="F31" s="3" t="s">
        <v>61</v>
      </c>
      <c r="G31" s="5">
        <v>15</v>
      </c>
      <c r="H31" s="6">
        <f>G31*E31*C31</f>
        <v>360</v>
      </c>
      <c r="I31" s="49" t="s">
        <v>118</v>
      </c>
    </row>
    <row r="32" spans="1:9" s="24" customFormat="1" ht="22.5" customHeight="1">
      <c r="A32" s="48" t="s">
        <v>83</v>
      </c>
      <c r="B32" s="2" t="s">
        <v>63</v>
      </c>
      <c r="C32" s="3">
        <v>12</v>
      </c>
      <c r="D32" s="4" t="s">
        <v>19</v>
      </c>
      <c r="E32" s="3">
        <v>4</v>
      </c>
      <c r="F32" s="3" t="s">
        <v>64</v>
      </c>
      <c r="G32" s="5">
        <v>20</v>
      </c>
      <c r="H32" s="6">
        <f>G32*E32*C32</f>
        <v>960</v>
      </c>
      <c r="I32" s="49" t="s">
        <v>117</v>
      </c>
    </row>
    <row r="33" spans="1:9" s="24" customFormat="1" ht="22.5" customHeight="1">
      <c r="A33" s="48" t="s">
        <v>84</v>
      </c>
      <c r="B33" s="7" t="s">
        <v>65</v>
      </c>
      <c r="C33" s="3">
        <v>12</v>
      </c>
      <c r="D33" s="3" t="s">
        <v>19</v>
      </c>
      <c r="E33" s="3">
        <v>2</v>
      </c>
      <c r="F33" s="3" t="s">
        <v>30</v>
      </c>
      <c r="G33" s="5">
        <v>22</v>
      </c>
      <c r="H33" s="6">
        <f t="shared" ref="H33:H38" si="1">G33*E33*C33</f>
        <v>528</v>
      </c>
      <c r="I33" s="49" t="s">
        <v>21</v>
      </c>
    </row>
    <row r="34" spans="1:9" s="24" customFormat="1" ht="22.5" customHeight="1">
      <c r="A34" s="48" t="s">
        <v>85</v>
      </c>
      <c r="B34" s="7" t="s">
        <v>66</v>
      </c>
      <c r="C34" s="3">
        <v>12</v>
      </c>
      <c r="D34" s="3" t="s">
        <v>19</v>
      </c>
      <c r="E34" s="3">
        <v>2</v>
      </c>
      <c r="F34" s="3" t="s">
        <v>30</v>
      </c>
      <c r="G34" s="5">
        <v>45</v>
      </c>
      <c r="H34" s="6">
        <f t="shared" si="1"/>
        <v>1080</v>
      </c>
      <c r="I34" s="49" t="s">
        <v>21</v>
      </c>
    </row>
    <row r="35" spans="1:9" s="24" customFormat="1" ht="22.5" customHeight="1">
      <c r="A35" s="48" t="s">
        <v>86</v>
      </c>
      <c r="B35" s="7" t="s">
        <v>67</v>
      </c>
      <c r="C35" s="3">
        <v>12</v>
      </c>
      <c r="D35" s="3" t="s">
        <v>19</v>
      </c>
      <c r="E35" s="3">
        <v>16</v>
      </c>
      <c r="F35" s="3" t="s">
        <v>30</v>
      </c>
      <c r="G35" s="5">
        <v>20</v>
      </c>
      <c r="H35" s="6">
        <f t="shared" si="1"/>
        <v>3840</v>
      </c>
      <c r="I35" s="49" t="s">
        <v>21</v>
      </c>
    </row>
    <row r="36" spans="1:9" s="24" customFormat="1" ht="22.5" customHeight="1">
      <c r="A36" s="48" t="s">
        <v>87</v>
      </c>
      <c r="B36" s="7" t="s">
        <v>68</v>
      </c>
      <c r="C36" s="3">
        <v>12</v>
      </c>
      <c r="D36" s="3" t="s">
        <v>19</v>
      </c>
      <c r="E36" s="3">
        <v>2</v>
      </c>
      <c r="F36" s="3" t="s">
        <v>30</v>
      </c>
      <c r="G36" s="5">
        <v>40</v>
      </c>
      <c r="H36" s="6">
        <f t="shared" si="1"/>
        <v>960</v>
      </c>
      <c r="I36" s="49" t="s">
        <v>21</v>
      </c>
    </row>
    <row r="37" spans="1:9" s="24" customFormat="1" ht="22.5" customHeight="1">
      <c r="A37" s="48" t="s">
        <v>88</v>
      </c>
      <c r="B37" s="7" t="s">
        <v>69</v>
      </c>
      <c r="C37" s="3">
        <v>12</v>
      </c>
      <c r="D37" s="3" t="s">
        <v>19</v>
      </c>
      <c r="E37" s="3">
        <v>17</v>
      </c>
      <c r="F37" s="3" t="s">
        <v>30</v>
      </c>
      <c r="G37" s="5">
        <v>20</v>
      </c>
      <c r="H37" s="6">
        <f t="shared" si="1"/>
        <v>4080</v>
      </c>
      <c r="I37" s="49" t="s">
        <v>21</v>
      </c>
    </row>
    <row r="38" spans="1:9" s="24" customFormat="1" ht="22.5" customHeight="1">
      <c r="A38" s="48" t="s">
        <v>89</v>
      </c>
      <c r="B38" s="7" t="s">
        <v>70</v>
      </c>
      <c r="C38" s="3">
        <v>12</v>
      </c>
      <c r="D38" s="3" t="s">
        <v>19</v>
      </c>
      <c r="E38" s="3">
        <v>17</v>
      </c>
      <c r="F38" s="3" t="s">
        <v>30</v>
      </c>
      <c r="G38" s="5">
        <v>45</v>
      </c>
      <c r="H38" s="6">
        <f t="shared" si="1"/>
        <v>9180</v>
      </c>
      <c r="I38" s="49" t="s">
        <v>117</v>
      </c>
    </row>
    <row r="39" spans="1:9" s="24" customFormat="1" ht="22.5" customHeight="1">
      <c r="A39" s="50">
        <v>7</v>
      </c>
      <c r="B39" s="82" t="s">
        <v>107</v>
      </c>
      <c r="C39" s="83"/>
      <c r="D39" s="83"/>
      <c r="E39" s="83"/>
      <c r="F39" s="83"/>
      <c r="G39" s="84"/>
      <c r="H39" s="1">
        <f>SUM(H40:H42)</f>
        <v>12600</v>
      </c>
      <c r="I39" s="49"/>
    </row>
    <row r="40" spans="1:9" s="24" customFormat="1" ht="22.5" customHeight="1">
      <c r="A40" s="48" t="s">
        <v>90</v>
      </c>
      <c r="B40" s="8" t="s">
        <v>65</v>
      </c>
      <c r="C40" s="3">
        <v>45</v>
      </c>
      <c r="D40" s="3" t="s">
        <v>19</v>
      </c>
      <c r="E40" s="3">
        <v>2</v>
      </c>
      <c r="F40" s="3" t="s">
        <v>30</v>
      </c>
      <c r="G40" s="5">
        <v>10</v>
      </c>
      <c r="H40" s="6">
        <f>G40*E40*C40</f>
        <v>900</v>
      </c>
      <c r="I40" s="49" t="s">
        <v>21</v>
      </c>
    </row>
    <row r="41" spans="1:9" s="24" customFormat="1" ht="22.5" customHeight="1">
      <c r="A41" s="48" t="s">
        <v>91</v>
      </c>
      <c r="B41" s="8" t="s">
        <v>67</v>
      </c>
      <c r="C41" s="3">
        <v>45</v>
      </c>
      <c r="D41" s="3" t="s">
        <v>19</v>
      </c>
      <c r="E41" s="3">
        <v>6</v>
      </c>
      <c r="F41" s="3" t="s">
        <v>30</v>
      </c>
      <c r="G41" s="5">
        <v>20</v>
      </c>
      <c r="H41" s="6">
        <f>G41*E41*C41</f>
        <v>5400</v>
      </c>
      <c r="I41" s="49" t="s">
        <v>21</v>
      </c>
    </row>
    <row r="42" spans="1:9" s="24" customFormat="1" ht="22.5" customHeight="1">
      <c r="A42" s="48" t="s">
        <v>92</v>
      </c>
      <c r="B42" s="8" t="s">
        <v>69</v>
      </c>
      <c r="C42" s="3">
        <v>45</v>
      </c>
      <c r="D42" s="3" t="s">
        <v>19</v>
      </c>
      <c r="E42" s="3">
        <v>7</v>
      </c>
      <c r="F42" s="3" t="s">
        <v>30</v>
      </c>
      <c r="G42" s="5">
        <v>20</v>
      </c>
      <c r="H42" s="6">
        <f>G42*E42*C42</f>
        <v>6300</v>
      </c>
      <c r="I42" s="49" t="s">
        <v>21</v>
      </c>
    </row>
    <row r="43" spans="1:9" s="24" customFormat="1" ht="22.5" customHeight="1">
      <c r="A43" s="50">
        <v>8</v>
      </c>
      <c r="B43" s="82" t="s">
        <v>108</v>
      </c>
      <c r="C43" s="83"/>
      <c r="D43" s="83"/>
      <c r="E43" s="83"/>
      <c r="F43" s="83"/>
      <c r="G43" s="84"/>
      <c r="H43" s="1">
        <f>SUM(H44:H45)</f>
        <v>3900</v>
      </c>
      <c r="I43" s="49"/>
    </row>
    <row r="44" spans="1:9" s="24" customFormat="1" ht="22.5" customHeight="1">
      <c r="A44" s="51" t="s">
        <v>93</v>
      </c>
      <c r="B44" s="8" t="s">
        <v>71</v>
      </c>
      <c r="C44" s="3">
        <v>100</v>
      </c>
      <c r="D44" s="4" t="s">
        <v>19</v>
      </c>
      <c r="E44" s="3">
        <v>3</v>
      </c>
      <c r="F44" s="3" t="s">
        <v>30</v>
      </c>
      <c r="G44" s="5">
        <v>3</v>
      </c>
      <c r="H44" s="9">
        <f>G44*E44*C44</f>
        <v>900</v>
      </c>
      <c r="I44" s="49" t="s">
        <v>119</v>
      </c>
    </row>
    <row r="45" spans="1:9" s="24" customFormat="1" ht="22.5" customHeight="1">
      <c r="A45" s="51" t="s">
        <v>94</v>
      </c>
      <c r="B45" s="7" t="s">
        <v>72</v>
      </c>
      <c r="C45" s="4">
        <v>100</v>
      </c>
      <c r="D45" s="4" t="s">
        <v>19</v>
      </c>
      <c r="E45" s="4">
        <v>3</v>
      </c>
      <c r="F45" s="3" t="s">
        <v>30</v>
      </c>
      <c r="G45" s="5">
        <v>10</v>
      </c>
      <c r="H45" s="9">
        <f>G45*E45*C45</f>
        <v>3000</v>
      </c>
      <c r="I45" s="49" t="s">
        <v>117</v>
      </c>
    </row>
    <row r="46" spans="1:9" s="24" customFormat="1" ht="22.5" customHeight="1">
      <c r="A46" s="50">
        <v>9</v>
      </c>
      <c r="B46" s="79" t="s">
        <v>109</v>
      </c>
      <c r="C46" s="80"/>
      <c r="D46" s="80"/>
      <c r="E46" s="80"/>
      <c r="F46" s="80"/>
      <c r="G46" s="81"/>
      <c r="H46" s="1">
        <f>H47+H48</f>
        <v>15600</v>
      </c>
      <c r="I46" s="49"/>
    </row>
    <row r="47" spans="1:9" s="24" customFormat="1" ht="22.5" customHeight="1">
      <c r="A47" s="51" t="s">
        <v>95</v>
      </c>
      <c r="B47" s="8" t="s">
        <v>71</v>
      </c>
      <c r="C47" s="3">
        <v>100</v>
      </c>
      <c r="D47" s="4" t="s">
        <v>19</v>
      </c>
      <c r="E47" s="3">
        <v>12</v>
      </c>
      <c r="F47" s="3" t="s">
        <v>30</v>
      </c>
      <c r="G47" s="5">
        <v>3</v>
      </c>
      <c r="H47" s="9">
        <f>G47*E47*C47</f>
        <v>3600</v>
      </c>
      <c r="I47" s="49" t="s">
        <v>119</v>
      </c>
    </row>
    <row r="48" spans="1:9" s="24" customFormat="1" ht="22.5" customHeight="1">
      <c r="A48" s="51" t="s">
        <v>96</v>
      </c>
      <c r="B48" s="8" t="s">
        <v>72</v>
      </c>
      <c r="C48" s="3">
        <v>100</v>
      </c>
      <c r="D48" s="4" t="s">
        <v>19</v>
      </c>
      <c r="E48" s="3">
        <v>12</v>
      </c>
      <c r="F48" s="3" t="s">
        <v>30</v>
      </c>
      <c r="G48" s="5">
        <v>10</v>
      </c>
      <c r="H48" s="9">
        <f t="shared" ref="H48" si="2">G48*E48*C48</f>
        <v>12000</v>
      </c>
      <c r="I48" s="49" t="s">
        <v>117</v>
      </c>
    </row>
    <row r="49" spans="1:9" s="24" customFormat="1" ht="22.5" customHeight="1">
      <c r="A49" s="50">
        <v>10</v>
      </c>
      <c r="B49" s="79" t="s">
        <v>110</v>
      </c>
      <c r="C49" s="80"/>
      <c r="D49" s="80"/>
      <c r="E49" s="80"/>
      <c r="F49" s="80"/>
      <c r="G49" s="81"/>
      <c r="H49" s="1">
        <f>SUM(H50:H51)</f>
        <v>11700</v>
      </c>
      <c r="I49" s="49"/>
    </row>
    <row r="50" spans="1:9" s="24" customFormat="1" ht="22.5" customHeight="1">
      <c r="A50" s="51" t="s">
        <v>97</v>
      </c>
      <c r="B50" s="7" t="s">
        <v>71</v>
      </c>
      <c r="C50" s="4">
        <v>100</v>
      </c>
      <c r="D50" s="4" t="s">
        <v>19</v>
      </c>
      <c r="E50" s="4">
        <v>9</v>
      </c>
      <c r="F50" s="4" t="s">
        <v>30</v>
      </c>
      <c r="G50" s="10">
        <v>3</v>
      </c>
      <c r="H50" s="9">
        <f>G50*E50*C50</f>
        <v>2700</v>
      </c>
      <c r="I50" s="49" t="s">
        <v>119</v>
      </c>
    </row>
    <row r="51" spans="1:9" s="24" customFormat="1" ht="22.5" customHeight="1">
      <c r="A51" s="51" t="s">
        <v>98</v>
      </c>
      <c r="B51" s="7" t="s">
        <v>72</v>
      </c>
      <c r="C51" s="4">
        <v>100</v>
      </c>
      <c r="D51" s="4" t="s">
        <v>19</v>
      </c>
      <c r="E51" s="4">
        <v>9</v>
      </c>
      <c r="F51" s="4" t="s">
        <v>30</v>
      </c>
      <c r="G51" s="10">
        <v>10</v>
      </c>
      <c r="H51" s="9">
        <f>G51*E51*C51</f>
        <v>9000</v>
      </c>
      <c r="I51" s="49" t="s">
        <v>117</v>
      </c>
    </row>
    <row r="52" spans="1:9" s="24" customFormat="1" ht="22.5" customHeight="1">
      <c r="A52" s="50">
        <v>11</v>
      </c>
      <c r="B52" s="79" t="s">
        <v>111</v>
      </c>
      <c r="C52" s="80"/>
      <c r="D52" s="80"/>
      <c r="E52" s="80"/>
      <c r="F52" s="80"/>
      <c r="G52" s="81"/>
      <c r="H52" s="1">
        <f>SUM(H53:H54)</f>
        <v>3900</v>
      </c>
      <c r="I52" s="49"/>
    </row>
    <row r="53" spans="1:9" s="24" customFormat="1" ht="22.5" customHeight="1">
      <c r="A53" s="51" t="s">
        <v>99</v>
      </c>
      <c r="B53" s="8" t="s">
        <v>71</v>
      </c>
      <c r="C53" s="3">
        <v>100</v>
      </c>
      <c r="D53" s="4" t="s">
        <v>19</v>
      </c>
      <c r="E53" s="3">
        <v>3</v>
      </c>
      <c r="F53" s="3" t="s">
        <v>30</v>
      </c>
      <c r="G53" s="5">
        <v>3</v>
      </c>
      <c r="H53" s="9">
        <f>G53*E53*C53</f>
        <v>900</v>
      </c>
      <c r="I53" s="49" t="s">
        <v>119</v>
      </c>
    </row>
    <row r="54" spans="1:9" s="24" customFormat="1" ht="22.5" customHeight="1">
      <c r="A54" s="51" t="s">
        <v>100</v>
      </c>
      <c r="B54" s="8" t="s">
        <v>72</v>
      </c>
      <c r="C54" s="3">
        <v>100</v>
      </c>
      <c r="D54" s="4" t="s">
        <v>19</v>
      </c>
      <c r="E54" s="3">
        <v>3</v>
      </c>
      <c r="F54" s="3" t="s">
        <v>30</v>
      </c>
      <c r="G54" s="5">
        <v>10</v>
      </c>
      <c r="H54" s="9">
        <f>G54*E54*C54</f>
        <v>3000</v>
      </c>
      <c r="I54" s="49" t="s">
        <v>117</v>
      </c>
    </row>
    <row r="55" spans="1:9" s="24" customFormat="1" ht="22.5" customHeight="1">
      <c r="A55" s="50">
        <v>12</v>
      </c>
      <c r="B55" s="82" t="s">
        <v>112</v>
      </c>
      <c r="C55" s="83"/>
      <c r="D55" s="83"/>
      <c r="E55" s="83"/>
      <c r="F55" s="83"/>
      <c r="G55" s="84"/>
      <c r="H55" s="1">
        <f>SUM(H56:H60)</f>
        <v>1644</v>
      </c>
      <c r="I55" s="49"/>
    </row>
    <row r="56" spans="1:9" s="24" customFormat="1" ht="22.5" customHeight="1">
      <c r="A56" s="48" t="s">
        <v>33</v>
      </c>
      <c r="B56" s="2" t="s">
        <v>73</v>
      </c>
      <c r="C56" s="3">
        <v>1</v>
      </c>
      <c r="D56" s="4" t="s">
        <v>61</v>
      </c>
      <c r="E56" s="3">
        <v>3</v>
      </c>
      <c r="F56" s="3" t="s">
        <v>30</v>
      </c>
      <c r="G56" s="5">
        <v>50</v>
      </c>
      <c r="H56" s="6">
        <f>G56*E56*C56</f>
        <v>150</v>
      </c>
      <c r="I56" s="49" t="s">
        <v>117</v>
      </c>
    </row>
    <row r="57" spans="1:9" s="24" customFormat="1" ht="22.5" customHeight="1">
      <c r="A57" s="48" t="s">
        <v>35</v>
      </c>
      <c r="B57" s="2" t="s">
        <v>74</v>
      </c>
      <c r="C57" s="3">
        <v>22</v>
      </c>
      <c r="D57" s="4" t="s">
        <v>19</v>
      </c>
      <c r="E57" s="3">
        <v>3</v>
      </c>
      <c r="F57" s="3" t="s">
        <v>30</v>
      </c>
      <c r="G57" s="5">
        <v>3</v>
      </c>
      <c r="H57" s="6">
        <f>G57*E57*C57</f>
        <v>198</v>
      </c>
      <c r="I57" s="49" t="s">
        <v>117</v>
      </c>
    </row>
    <row r="58" spans="1:9" s="24" customFormat="1" ht="22.5" customHeight="1">
      <c r="A58" s="48" t="s">
        <v>37</v>
      </c>
      <c r="B58" s="7" t="s">
        <v>72</v>
      </c>
      <c r="C58" s="3">
        <v>22</v>
      </c>
      <c r="D58" s="3" t="s">
        <v>19</v>
      </c>
      <c r="E58" s="3">
        <v>3</v>
      </c>
      <c r="F58" s="3" t="s">
        <v>30</v>
      </c>
      <c r="G58" s="5">
        <v>10</v>
      </c>
      <c r="H58" s="6">
        <f t="shared" ref="H58:H60" si="3">G58*E58*C58</f>
        <v>660</v>
      </c>
      <c r="I58" s="49" t="s">
        <v>117</v>
      </c>
    </row>
    <row r="59" spans="1:9" s="24" customFormat="1" ht="22.5" customHeight="1">
      <c r="A59" s="48" t="s">
        <v>79</v>
      </c>
      <c r="B59" s="7" t="s">
        <v>75</v>
      </c>
      <c r="C59" s="3">
        <v>3</v>
      </c>
      <c r="D59" s="3" t="s">
        <v>76</v>
      </c>
      <c r="E59" s="3">
        <v>8</v>
      </c>
      <c r="F59" s="3" t="s">
        <v>77</v>
      </c>
      <c r="G59" s="5">
        <v>25</v>
      </c>
      <c r="H59" s="6">
        <f t="shared" si="3"/>
        <v>600</v>
      </c>
      <c r="I59" s="49" t="s">
        <v>117</v>
      </c>
    </row>
    <row r="60" spans="1:9" s="24" customFormat="1" ht="22.5" customHeight="1">
      <c r="A60" s="48" t="s">
        <v>101</v>
      </c>
      <c r="B60" s="7" t="s">
        <v>71</v>
      </c>
      <c r="C60" s="3">
        <v>4</v>
      </c>
      <c r="D60" s="3" t="s">
        <v>19</v>
      </c>
      <c r="E60" s="3">
        <v>3</v>
      </c>
      <c r="F60" s="3" t="s">
        <v>30</v>
      </c>
      <c r="G60" s="5">
        <v>3</v>
      </c>
      <c r="H60" s="6">
        <f t="shared" si="3"/>
        <v>36</v>
      </c>
      <c r="I60" s="49" t="s">
        <v>21</v>
      </c>
    </row>
    <row r="61" spans="1:9" s="24" customFormat="1" ht="22.5" customHeight="1">
      <c r="A61" s="50">
        <v>13</v>
      </c>
      <c r="B61" s="82" t="s">
        <v>113</v>
      </c>
      <c r="C61" s="83"/>
      <c r="D61" s="83"/>
      <c r="E61" s="83"/>
      <c r="F61" s="83"/>
      <c r="G61" s="84"/>
      <c r="H61" s="1">
        <f>SUM(H62:H65)</f>
        <v>6282</v>
      </c>
      <c r="I61" s="49"/>
    </row>
    <row r="62" spans="1:9" s="24" customFormat="1" ht="22.5" customHeight="1">
      <c r="A62" s="52" t="s">
        <v>102</v>
      </c>
      <c r="B62" s="8" t="s">
        <v>65</v>
      </c>
      <c r="C62" s="3">
        <v>18</v>
      </c>
      <c r="D62" s="3" t="s">
        <v>19</v>
      </c>
      <c r="E62" s="3">
        <v>2</v>
      </c>
      <c r="F62" s="3" t="s">
        <v>30</v>
      </c>
      <c r="G62" s="5">
        <v>17</v>
      </c>
      <c r="H62" s="6">
        <f>G62*E62*C62</f>
        <v>612</v>
      </c>
      <c r="I62" s="49" t="s">
        <v>21</v>
      </c>
    </row>
    <row r="63" spans="1:9" s="24" customFormat="1" ht="22.5" customHeight="1">
      <c r="A63" s="52" t="s">
        <v>103</v>
      </c>
      <c r="B63" s="8" t="s">
        <v>67</v>
      </c>
      <c r="C63" s="3">
        <v>18</v>
      </c>
      <c r="D63" s="3" t="s">
        <v>19</v>
      </c>
      <c r="E63" s="3">
        <v>3</v>
      </c>
      <c r="F63" s="3" t="s">
        <v>30</v>
      </c>
      <c r="G63" s="5">
        <v>35</v>
      </c>
      <c r="H63" s="6">
        <f>G63*E63*C63</f>
        <v>1890</v>
      </c>
      <c r="I63" s="49" t="s">
        <v>21</v>
      </c>
    </row>
    <row r="64" spans="1:9" s="24" customFormat="1" ht="22.5" customHeight="1">
      <c r="A64" s="52" t="s">
        <v>104</v>
      </c>
      <c r="B64" s="8" t="s">
        <v>78</v>
      </c>
      <c r="C64" s="3">
        <v>18</v>
      </c>
      <c r="D64" s="3" t="s">
        <v>19</v>
      </c>
      <c r="E64" s="3">
        <v>4</v>
      </c>
      <c r="F64" s="3" t="s">
        <v>30</v>
      </c>
      <c r="G64" s="5">
        <v>30</v>
      </c>
      <c r="H64" s="6">
        <f t="shared" ref="H64:H65" si="4">G64*E64*C64</f>
        <v>2160</v>
      </c>
      <c r="I64" s="49" t="s">
        <v>21</v>
      </c>
    </row>
    <row r="65" spans="1:9" s="24" customFormat="1" ht="22.5" customHeight="1" thickBot="1">
      <c r="A65" s="52" t="s">
        <v>105</v>
      </c>
      <c r="B65" s="53" t="s">
        <v>80</v>
      </c>
      <c r="C65" s="54">
        <v>18</v>
      </c>
      <c r="D65" s="54" t="s">
        <v>19</v>
      </c>
      <c r="E65" s="54">
        <v>2</v>
      </c>
      <c r="F65" s="54" t="s">
        <v>30</v>
      </c>
      <c r="G65" s="55">
        <v>45</v>
      </c>
      <c r="H65" s="56">
        <f t="shared" si="4"/>
        <v>1620</v>
      </c>
      <c r="I65" s="57" t="s">
        <v>117</v>
      </c>
    </row>
    <row r="66" spans="1:9" ht="18.600000000000001" customHeight="1" thickBot="1">
      <c r="A66" s="85" t="s">
        <v>20</v>
      </c>
      <c r="B66" s="86"/>
      <c r="C66" s="86"/>
      <c r="D66" s="86"/>
      <c r="E66" s="86"/>
      <c r="F66" s="86"/>
      <c r="G66" s="87"/>
      <c r="H66" s="58">
        <f>SUM(H11,H13,H17,H21,H25,H29,H39,H43,H46,H49,H52,H55,H61)</f>
        <v>84774</v>
      </c>
      <c r="I66" s="59"/>
    </row>
    <row r="68" spans="1:9" ht="28.8">
      <c r="B68" s="31" t="s">
        <v>120</v>
      </c>
      <c r="C68" s="32" t="s">
        <v>23</v>
      </c>
      <c r="D68"/>
      <c r="F68"/>
      <c r="G68"/>
      <c r="H68"/>
      <c r="I68" s="32" t="s">
        <v>24</v>
      </c>
    </row>
    <row r="69" spans="1:9">
      <c r="C69" s="78"/>
      <c r="D69" s="78"/>
      <c r="E69" s="78"/>
      <c r="F69" s="78"/>
      <c r="G69" s="78"/>
      <c r="H69" s="78"/>
    </row>
    <row r="70" spans="1:9">
      <c r="C70" s="88"/>
      <c r="D70" s="88"/>
      <c r="E70" s="73"/>
      <c r="F70" s="73"/>
      <c r="G70" s="73"/>
    </row>
    <row r="73" spans="1:9">
      <c r="C73" s="73"/>
      <c r="D73" s="73"/>
      <c r="E73" s="73"/>
      <c r="F73" s="73"/>
      <c r="G73" s="73"/>
    </row>
  </sheetData>
  <sheetProtection selectLockedCells="1" selectUnlockedCells="1"/>
  <protectedRanges>
    <protectedRange algorithmName="SHA-512" hashValue="NHHoXujmVypPrlwVf2sH8twZpYDWJ5TewuFOT6TIYmAdzEFktzq6GDBwKmSjfkOhH5d+uxmwkIfq8Aquo9Ng8Q==" saltValue="j1KpMK8Iwe2G6geLe390yg==" spinCount="100000" sqref="A29:H66" name="Plage1"/>
  </protectedRanges>
  <mergeCells count="24">
    <mergeCell ref="B61:G61"/>
    <mergeCell ref="C70:D70"/>
    <mergeCell ref="E70:G70"/>
    <mergeCell ref="C73:G73"/>
    <mergeCell ref="C8:H8"/>
    <mergeCell ref="B9:H9"/>
    <mergeCell ref="C69:H69"/>
    <mergeCell ref="B13:G13"/>
    <mergeCell ref="B17:G17"/>
    <mergeCell ref="B21:G21"/>
    <mergeCell ref="B25:G25"/>
    <mergeCell ref="B29:G29"/>
    <mergeCell ref="B39:G39"/>
    <mergeCell ref="B43:G43"/>
    <mergeCell ref="B46:G46"/>
    <mergeCell ref="B49:G49"/>
    <mergeCell ref="A66:G66"/>
    <mergeCell ref="B52:G52"/>
    <mergeCell ref="B55:G55"/>
    <mergeCell ref="E3:H3"/>
    <mergeCell ref="E4:H4"/>
    <mergeCell ref="E5:H5"/>
    <mergeCell ref="C6:H6"/>
    <mergeCell ref="C7:H7"/>
  </mergeCells>
  <phoneticPr fontId="15" type="noConversion"/>
  <pageMargins left="0.7" right="0.7" top="0.75" bottom="0.75" header="0.3" footer="0.3"/>
  <pageSetup paperSize="9" scale="61" orientation="portrait" r:id="rId1"/>
  <rowBreaks count="1" manualBreakCount="1">
    <brk id="4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22abe2-d1e6-4740-9427-7259aa0ddd02">
      <Terms xmlns="http://schemas.microsoft.com/office/infopath/2007/PartnerControls"/>
    </lcf76f155ced4ddcb4097134ff3c332f>
    <TaxCatchAll xmlns="902802d3-d969-4239-88bc-4e03936ef3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4A2BE7320746469627AA230FACC3ED" ma:contentTypeVersion="18" ma:contentTypeDescription="Ein neues Dokument erstellen." ma:contentTypeScope="" ma:versionID="692a0c5ff042da8683f573b01605f1a4">
  <xsd:schema xmlns:xsd="http://www.w3.org/2001/XMLSchema" xmlns:xs="http://www.w3.org/2001/XMLSchema" xmlns:p="http://schemas.microsoft.com/office/2006/metadata/properties" xmlns:ns2="5122abe2-d1e6-4740-9427-7259aa0ddd02" xmlns:ns3="902802d3-d969-4239-88bc-4e03936ef312" targetNamespace="http://schemas.microsoft.com/office/2006/metadata/properties" ma:root="true" ma:fieldsID="025fe329ace81e57e97277ea1c90132d" ns2:_="" ns3:_="">
    <xsd:import namespace="5122abe2-d1e6-4740-9427-7259aa0ddd02"/>
    <xsd:import namespace="902802d3-d969-4239-88bc-4e03936ef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2abe2-d1e6-4740-9427-7259aa0ddd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802d3-d969-4239-88bc-4e03936ef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0279d-9ee1-4f3b-91e5-d6ec96edf8df}" ma:internalName="TaxCatchAll" ma:showField="CatchAllData" ma:web="902802d3-d969-4239-88bc-4e03936ef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946B6F-43CA-4696-898E-183AC4E81D71}">
  <ds:schemaRefs/>
</ds:datastoreItem>
</file>

<file path=customXml/itemProps2.xml><?xml version="1.0" encoding="utf-8"?>
<ds:datastoreItem xmlns:ds="http://schemas.openxmlformats.org/officeDocument/2006/customXml" ds:itemID="{EB73A3D1-7CC2-4B8C-BCFD-B2341FACFC62}">
  <ds:schemaRefs/>
</ds:datastoreItem>
</file>

<file path=customXml/itemProps3.xml><?xml version="1.0" encoding="utf-8"?>
<ds:datastoreItem xmlns:ds="http://schemas.openxmlformats.org/officeDocument/2006/customXml" ds:itemID="{A61FD341-8F9E-4FD6-BC6B-768CF7A23C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Modèle d'Offre financière </vt:lpstr>
      <vt:lpstr>'Modèle d''Offre financière '!_Hlk97894073</vt:lpstr>
      <vt:lpstr>'Modèle d''Offre financière '!_Hlk98251623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UserLA8109</dc:creator>
  <cp:lastModifiedBy>Mek Nzuzi</cp:lastModifiedBy>
  <cp:lastPrinted>2026-09-23T13:09:43Z</cp:lastPrinted>
  <dcterms:created xsi:type="dcterms:W3CDTF">2021-03-12T08:01:00Z</dcterms:created>
  <dcterms:modified xsi:type="dcterms:W3CDTF">2026-09-30T14:31:16Z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0x010100804A2BE7320746469627AA230FACC3ED</vt:lpwstr>
  </property>
  <property fmtid="{D5CDD505-2E9C-101B-9397-08002B2CF9AE}" pid="3" name="MediaServiceImageTags">
    <vt:lpwstr/>
  </property>
  <property fmtid="{D5CDD505-2E9C-101B-9397-08002B2CF9AE}" pid="4" name="ICV">
    <vt:lpwstr>4107FACDCE0642BFAE7BEAC13DD5EE57_13</vt:lpwstr>
  </property>
  <property fmtid="{D5CDD505-2E9C-101B-9397-08002B2CF9AE}" pid="5" name="KSOProductBuildVer">
    <vt:lpwstr>1036-12.1.0.25242</vt:lpwstr>
  </property>
  <property fmtid="{D5CDD505-2E9C-101B-9397-08002B2CF9AE}" pid="6" name="CalculationRule">
    <vt:i4>0</vt:i4>
  </property>
</Properties>
</file>